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Y:\Аудит закупок\ЭАМ услуги охраны\ЭАМ\Приложения и отчет. Стрелец\"/>
    </mc:Choice>
  </mc:AlternateContent>
  <xr:revisionPtr revIDLastSave="0" documentId="13_ncr:1_{E71A7DEF-387B-4DFE-B4E5-99E0DE77C112}"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_FilterDatabase" localSheetId="0" hidden="1">Лист1!$B$5:$V$162</definedName>
    <definedName name="_xlnm.Print_Area" localSheetId="0">Лист1!$A$1:$V$165</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1" i="1" l="1"/>
  <c r="S160" i="1"/>
  <c r="R162" i="1"/>
  <c r="Q162" i="1"/>
  <c r="S158" i="1"/>
  <c r="S157" i="1"/>
  <c r="R156" i="1"/>
  <c r="R159" i="1" s="1"/>
  <c r="Q156" i="1"/>
  <c r="Q159" i="1" s="1"/>
  <c r="S155" i="1"/>
  <c r="S154" i="1"/>
  <c r="R152" i="1"/>
  <c r="S151" i="1"/>
  <c r="S150" i="1"/>
  <c r="Q152" i="1"/>
  <c r="R149" i="1"/>
  <c r="S148" i="1"/>
  <c r="S147" i="1"/>
  <c r="Q149" i="1"/>
  <c r="R145" i="1"/>
  <c r="Q145" i="1"/>
  <c r="S144" i="1"/>
  <c r="S143" i="1"/>
  <c r="S141" i="1"/>
  <c r="S140" i="1"/>
  <c r="R142" i="1"/>
  <c r="Q142" i="1"/>
  <c r="S137" i="1"/>
  <c r="S136" i="1"/>
  <c r="R138" i="1"/>
  <c r="Q138" i="1"/>
  <c r="S134" i="1"/>
  <c r="S133" i="1"/>
  <c r="R135" i="1"/>
  <c r="Q135" i="1"/>
  <c r="R131" i="1"/>
  <c r="S130" i="1"/>
  <c r="S129" i="1"/>
  <c r="S128" i="1"/>
  <c r="S127" i="1"/>
  <c r="S126" i="1"/>
  <c r="S125" i="1"/>
  <c r="Q131" i="1"/>
  <c r="R124" i="1"/>
  <c r="Q124" i="1"/>
  <c r="S123" i="1"/>
  <c r="S122" i="1"/>
  <c r="S121" i="1"/>
  <c r="S120" i="1"/>
  <c r="S119" i="1"/>
  <c r="S118" i="1"/>
  <c r="S117" i="1"/>
  <c r="S115" i="1"/>
  <c r="S111" i="1"/>
  <c r="S114" i="1"/>
  <c r="S112" i="1"/>
  <c r="S110" i="1"/>
  <c r="R113" i="1"/>
  <c r="R116" i="1" s="1"/>
  <c r="Q113" i="1"/>
  <c r="R108" i="1"/>
  <c r="Q108" i="1"/>
  <c r="S107" i="1"/>
  <c r="S106" i="1"/>
  <c r="S105" i="1"/>
  <c r="S104" i="1"/>
  <c r="S103" i="1"/>
  <c r="S101" i="1"/>
  <c r="S102" i="1"/>
  <c r="R100" i="1"/>
  <c r="Q100" i="1"/>
  <c r="S99" i="1"/>
  <c r="S98" i="1"/>
  <c r="S97" i="1"/>
  <c r="S96" i="1"/>
  <c r="S95" i="1"/>
  <c r="S94" i="1"/>
  <c r="S93" i="1"/>
  <c r="R91" i="1"/>
  <c r="Q91" i="1"/>
  <c r="S81" i="1"/>
  <c r="S80" i="1"/>
  <c r="S90" i="1"/>
  <c r="S89" i="1"/>
  <c r="S88" i="1"/>
  <c r="S87" i="1"/>
  <c r="S86" i="1"/>
  <c r="S85" i="1"/>
  <c r="S84" i="1"/>
  <c r="S83" i="1"/>
  <c r="S82" i="1"/>
  <c r="R79" i="1"/>
  <c r="Q79" i="1"/>
  <c r="S78" i="1"/>
  <c r="S77" i="1"/>
  <c r="S76" i="1"/>
  <c r="S75" i="1"/>
  <c r="S74" i="1"/>
  <c r="S73" i="1"/>
  <c r="S72" i="1"/>
  <c r="S71" i="1"/>
  <c r="S70" i="1"/>
  <c r="S69" i="1"/>
  <c r="S68" i="1"/>
  <c r="S67" i="1"/>
  <c r="S66" i="1"/>
  <c r="S65" i="1"/>
  <c r="R63" i="1"/>
  <c r="Q63" i="1"/>
  <c r="S62" i="1"/>
  <c r="S61" i="1"/>
  <c r="S60" i="1"/>
  <c r="S59" i="1"/>
  <c r="S56" i="1"/>
  <c r="S53" i="1"/>
  <c r="S50" i="1"/>
  <c r="S47" i="1"/>
  <c r="R46" i="1"/>
  <c r="Q46" i="1"/>
  <c r="S45" i="1"/>
  <c r="S44" i="1"/>
  <c r="S43" i="1"/>
  <c r="R41" i="1"/>
  <c r="R42" i="1" s="1"/>
  <c r="Q41" i="1"/>
  <c r="Q42" i="1" s="1"/>
  <c r="S40" i="1"/>
  <c r="S39" i="1"/>
  <c r="S38" i="1"/>
  <c r="S37" i="1"/>
  <c r="S36" i="1"/>
  <c r="S35" i="1"/>
  <c r="R34" i="1"/>
  <c r="Q34" i="1"/>
  <c r="S33" i="1"/>
  <c r="S31" i="1"/>
  <c r="R21" i="1"/>
  <c r="Q21" i="1"/>
  <c r="R18" i="1"/>
  <c r="Q18" i="1"/>
  <c r="R15" i="1"/>
  <c r="Q15" i="1"/>
  <c r="R10" i="1"/>
  <c r="Q10" i="1"/>
  <c r="S32" i="1"/>
  <c r="S30" i="1"/>
  <c r="Q27" i="1"/>
  <c r="S27" i="1" s="1"/>
  <c r="R26" i="1"/>
  <c r="R28" i="1" s="1"/>
  <c r="Q26" i="1"/>
  <c r="R24" i="1"/>
  <c r="Q24" i="1"/>
  <c r="R23" i="1"/>
  <c r="Q23" i="1"/>
  <c r="S162" i="1" l="1"/>
  <c r="S145" i="1"/>
  <c r="Q139" i="1"/>
  <c r="Q146" i="1"/>
  <c r="S152" i="1"/>
  <c r="S142" i="1"/>
  <c r="S149" i="1"/>
  <c r="Q153" i="1"/>
  <c r="S135" i="1"/>
  <c r="S156" i="1"/>
  <c r="S159" i="1" s="1"/>
  <c r="R146" i="1"/>
  <c r="S138" i="1"/>
  <c r="S139" i="1" s="1"/>
  <c r="R153" i="1"/>
  <c r="R139" i="1"/>
  <c r="R132" i="1"/>
  <c r="R92" i="1"/>
  <c r="Q132" i="1"/>
  <c r="S124" i="1"/>
  <c r="R109" i="1"/>
  <c r="S131" i="1"/>
  <c r="Q109" i="1"/>
  <c r="S34" i="1"/>
  <c r="Q25" i="1"/>
  <c r="S41" i="1"/>
  <c r="S42" i="1" s="1"/>
  <c r="S79" i="1"/>
  <c r="Q92" i="1"/>
  <c r="S108" i="1"/>
  <c r="S91" i="1"/>
  <c r="S100" i="1"/>
  <c r="Q116" i="1"/>
  <c r="S113" i="1"/>
  <c r="S46" i="1"/>
  <c r="Q64" i="1"/>
  <c r="S63" i="1"/>
  <c r="R64" i="1"/>
  <c r="Q28" i="1"/>
  <c r="R22" i="1"/>
  <c r="R25" i="1"/>
  <c r="R29" i="1" s="1"/>
  <c r="S24" i="1"/>
  <c r="Q22" i="1"/>
  <c r="R16" i="1"/>
  <c r="S23" i="1"/>
  <c r="Q16" i="1"/>
  <c r="S26" i="1"/>
  <c r="S28" i="1" s="1"/>
  <c r="S20" i="1"/>
  <c r="S19" i="1"/>
  <c r="S17" i="1"/>
  <c r="S14" i="1"/>
  <c r="S13" i="1"/>
  <c r="S12" i="1"/>
  <c r="S11" i="1"/>
  <c r="S9" i="1"/>
  <c r="S8" i="1"/>
  <c r="S7" i="1"/>
  <c r="S6" i="1"/>
  <c r="S146" i="1" l="1"/>
  <c r="S153" i="1"/>
  <c r="S132" i="1"/>
  <c r="S109" i="1"/>
  <c r="Q29" i="1"/>
  <c r="S92" i="1"/>
  <c r="S64" i="1"/>
  <c r="S116" i="1"/>
  <c r="S25" i="1"/>
  <c r="S29" i="1" s="1"/>
  <c r="S15" i="1"/>
  <c r="S21" i="1"/>
  <c r="S18" i="1"/>
  <c r="S10" i="1"/>
  <c r="S22" i="1" l="1"/>
  <c r="S16" i="1"/>
</calcChain>
</file>

<file path=xl/sharedStrings.xml><?xml version="1.0" encoding="utf-8"?>
<sst xmlns="http://schemas.openxmlformats.org/spreadsheetml/2006/main" count="1305" uniqueCount="504">
  <si>
    <t>№ п/п</t>
  </si>
  <si>
    <t>Адрес охраняемого объекта</t>
  </si>
  <si>
    <t>Дата и номер извещения</t>
  </si>
  <si>
    <t>Способ определения поставщика</t>
  </si>
  <si>
    <t>Метод (порядок) определения и обоснования Н(М)ЦК и цены контракта, заключаемого с единственным поставщиком</t>
  </si>
  <si>
    <t>Количество поданых заявок (при конкурентом способе определении поставщика), наименования организаций и ИНН</t>
  </si>
  <si>
    <t>Количество допущенных заявок (при конкурентом способе определении поставщика), наименования организаций и ИНН</t>
  </si>
  <si>
    <t>Дата и номер контракта</t>
  </si>
  <si>
    <t>Срок оказания услуг охраны</t>
  </si>
  <si>
    <t>Наименование исполнителя и ИНН</t>
  </si>
  <si>
    <t>да</t>
  </si>
  <si>
    <t>Услуги частной охраны (Выставление поста охраны)</t>
  </si>
  <si>
    <t>Экономия, тыс. рублей</t>
  </si>
  <si>
    <t>Всего по учреждению</t>
  </si>
  <si>
    <t>Учреждение</t>
  </si>
  <si>
    <t>Категория опасности объекта</t>
  </si>
  <si>
    <t>III</t>
  </si>
  <si>
    <t xml:space="preserve">Нарушение условий контракта </t>
  </si>
  <si>
    <t>Сумма начисленной неустойки, тыс. рублей</t>
  </si>
  <si>
    <t>Сумма оплаченной (взысканной в судебном порядке) неустойки по состоянию на 01.08.2025, тыс. рублей</t>
  </si>
  <si>
    <t>ГБУЗ «Краевая клиническая детская психиатрическая больница»</t>
  </si>
  <si>
    <t>Приморский край, 690088, Владивосток, ул. Жигура, 50а</t>
  </si>
  <si>
    <t>0820500000823007472 от 04.12.2023 г.</t>
  </si>
  <si>
    <t>0820500000824007006 от 27.11.2024 г.</t>
  </si>
  <si>
    <t>Электронный аукцион</t>
  </si>
  <si>
    <t>1) ООО «ПРИМОХРАНА»  ИНН 2540252888                                                    2) ООО "ОМЕГА" ИНН 2509201391                 3) ООО "АНТИТЕРРОР" ИНН 2543074672                                                   4) ООО "ЧОП "СОЮЗ" ИНН 2540104304</t>
  </si>
  <si>
    <t>1) ООО "ОХРАННОЕ АГЕНТСТВО "УНИТА" ИНН 2539075377</t>
  </si>
  <si>
    <t>№ 7437/24-ЭА от 25.12.2023 г.</t>
  </si>
  <si>
    <t>Выставление поста охраны</t>
  </si>
  <si>
    <t>ООО «ПРИМОХРАНА»              ИНН 2540252888</t>
  </si>
  <si>
    <t>№ 7006/25-ЭА от 16.12.2024 г.</t>
  </si>
  <si>
    <t>с 01.01.2025 по 31.12.2025 г.</t>
  </si>
  <si>
    <t>Приморский край, Владивосток, ул. Днепровская, 45 и ул. Жигура, 50 А</t>
  </si>
  <si>
    <t>0320200022423000013 от 15.08.2023 г.</t>
  </si>
  <si>
    <t>Электронный запрос котировок</t>
  </si>
  <si>
    <t xml:space="preserve"> ст.22 Федерального закона от 05.04.2013 № 44-ФЗ и Приказом Минэкономразвития России от 02.10.2013 № 567</t>
  </si>
  <si>
    <t>1) ООО СОА "АЛЬФА СЕКЬЮРИТИ СИСТЕМ" ИНН 2540071708                               2) ООО"ДВЦКБ"СПАЙДЕР" ИНН 2540094247</t>
  </si>
  <si>
    <t>1) ООО СОА "АЛЬФА СЕКЬЮРИТИ СИСТЕМ" ИНН 2540071708                                2) ООО"ДВЦКБ"СПАЙДЕР" ИНН 2540094247</t>
  </si>
  <si>
    <t>нет</t>
  </si>
  <si>
    <t>№ 2313/23-ЭЗК от 28.08.2023 г.</t>
  </si>
  <si>
    <t>с 01.09.2023 по  29.02.2024 г.</t>
  </si>
  <si>
    <t>Технический мониторинг</t>
  </si>
  <si>
    <t>ООО СОА "АЛЬФА СЕКЬЮРИТИ СИСТЕМ"              ИНН 2540071708</t>
  </si>
  <si>
    <t xml:space="preserve">0320200022424000024 от 01.03.2024 г. </t>
  </si>
  <si>
    <t>1) ООО СОА "АЛЬФА СЕКЬЮРИТИ СИСТЕМ" ИНН 2540071708                     2)ООО"ДВЦКБ"СПАЙДЕР" ИНН 2540094247 3) ООО КБ "СОБР" ИНН 2540112802</t>
  </si>
  <si>
    <t>№ 2424/24-ЭЗК от15.03.2024 г.</t>
  </si>
  <si>
    <t>с даты заключения контракта до 31.12.2024 г.</t>
  </si>
  <si>
    <t>0320200022424000063 от 04.12.2024 г.</t>
  </si>
  <si>
    <t xml:space="preserve">1) ООО"ДВЦКБ"СПАЙДЕР" ИНН 2540094247 2)ООО СОА "АЛЬФА СЕКЬЮРИТИ СИСТЕМ" ИНН 2540071708                                </t>
  </si>
  <si>
    <t xml:space="preserve">1) ООО"ДВЦКБ"СПАЙДЕР" ИНН 2540094247 2)ООО СОА "АЛЬФА СЕКЬЮРИТИ СИСТЕМ" ИНН 2540071708    </t>
  </si>
  <si>
    <t>№ 2463/25-ЭА от 16.12.2024 г.</t>
  </si>
  <si>
    <t xml:space="preserve"> ООО"ДВЦКБ"СПАЙДЕР" ИНН 2540094247</t>
  </si>
  <si>
    <t>Приморский край, г.Владивосток, ул. Жигура, 50-а;  ул. Жигура, 46; ул. Днепровская, 45.</t>
  </si>
  <si>
    <t>0320200022423000014 от 15.08.2023 г.</t>
  </si>
  <si>
    <t>0320200022424000029 от 29.03.2024 г.</t>
  </si>
  <si>
    <t>0320200022424000069 от 09.12.2024 г.</t>
  </si>
  <si>
    <t>1) ООО "ДСМ" ИНН 2537107023                                                2)ООО"ДВЦКБ"СПАЙДЕР" ИНН 2540094247</t>
  </si>
  <si>
    <t>1) ООО "ДСМ" ИНН 2537107023                                                2)ООО "ДВЦКБ "СПАЙДЕР" ИНН 2540094247</t>
  </si>
  <si>
    <t>1) ООО"ДВЦКБ"СПАЙДЕР" ИНН 2540094247  2) ООО "ДСМ" ИНН 2537107023</t>
  </si>
  <si>
    <t>1) ООО"ДВЦКБ"СПАЙДЕР" ИНН 2540094247</t>
  </si>
  <si>
    <t>№ 2314/23-ЭЗК от 28.08.2023 г.</t>
  </si>
  <si>
    <t>с 01.09.2023 по 29.02.2024 г.</t>
  </si>
  <si>
    <t>№ 2429/24-ЭЗК от 09.04.2024 г.</t>
  </si>
  <si>
    <t>№ 2469/25-ЭЗК от 19.12.2024 г.</t>
  </si>
  <si>
    <t xml:space="preserve">услуги по техническому обслуживанию средств автоматической установки охранно-пожарных сигнализаций и систем оповещения и управления эвакуации людей при пожаре </t>
  </si>
  <si>
    <t>ООО "ДАЛЬСПЕЦМОНТАЖ" ИНН 2537107023</t>
  </si>
  <si>
    <t>ООО"ДВЦКБ"СПАЙДЕР" ИНН 2540094247</t>
  </si>
  <si>
    <t>Приморский край, г.Спасск-Дальний, ул. Красногвардейская, 122</t>
  </si>
  <si>
    <t>Приморский край, г. Лесозаводск, ул. Степная, 3</t>
  </si>
  <si>
    <t>Единственный поставщик</t>
  </si>
  <si>
    <t>метод сопоставимых рыночных цен</t>
  </si>
  <si>
    <t>0820500000824000650</t>
  </si>
  <si>
    <t>ООО "ОА "ВЕКТОР" ИНН 2511024397 ООО ЧОП "ВИТЯЗЬ-ВОСТОК" ИНН 2538073874</t>
  </si>
  <si>
    <t>№0820500000824000650 от 11.03.2024</t>
  </si>
  <si>
    <t>с момента заключения контракта по 31.12.2024</t>
  </si>
  <si>
    <t>Оказание охранных услуг (выставление поста охраны)</t>
  </si>
  <si>
    <t>ООО "ОА "ВЕКТОР" ИНН 2511024397</t>
  </si>
  <si>
    <t>ООО "ОА "ВЕКТОР" ИНН 2511024397 ООО ЧОП "ИНТЕРЛОК-АМУР" ИНН 2724114609</t>
  </si>
  <si>
    <t>№0820500000824005855 от 11.11.2024</t>
  </si>
  <si>
    <t>с 01.01.2025 по 31.12.2025 расторжение от 10.07.2025</t>
  </si>
  <si>
    <t>ООО "ЧОО "КОНДОР" ИНН 2511032038 ООО ЧОП "АМУЛЕТ" ИНН 2540147643</t>
  </si>
  <si>
    <t>№08205000008240006849 от 10.12.2024</t>
  </si>
  <si>
    <t xml:space="preserve">с 01.01.2025 по 31.12.2025 </t>
  </si>
  <si>
    <t>ООО "ЧОО "КОНДОР" ИНН 2511032038</t>
  </si>
  <si>
    <t>Открытый конкурс в электронной форме</t>
  </si>
  <si>
    <t>"20" ноября 2023 г. № 0320300075823000054</t>
  </si>
  <si>
    <t>метод сопоставимых рыночных цен (анализа рынка)</t>
  </si>
  <si>
    <t>«01» декабря 2023 г. № 074-2023</t>
  </si>
  <si>
    <t>со дня заключения контракта, но не ранее 01.01.2024 по 31.12.2024 года</t>
  </si>
  <si>
    <t>"10" ноября 2023 г. № 0320300075823000051</t>
  </si>
  <si>
    <t>«22» ноября 2023 г. № 070-2023</t>
  </si>
  <si>
    <t>с даты заключения контракта по 31/12/2024 г.</t>
  </si>
  <si>
    <t>"06" декабря 2024 г. № 0320300075824000177</t>
  </si>
  <si>
    <t>«18» декабря 2024 г. 179-2024</t>
  </si>
  <si>
    <t>Услуги частной охраны (Охранный (технический) мониторинг)</t>
  </si>
  <si>
    <t>"10" декабря 2024 г. № 0320300075824000181</t>
  </si>
  <si>
    <t>«20» декабря 2024 г. № 182-2024</t>
  </si>
  <si>
    <t>с 01/01/2025 по 31/12/2025 г.</t>
  </si>
  <si>
    <t>КГБУЗ «Владивостокская поликлиника № 3»</t>
  </si>
  <si>
    <t>г. Владивосток, ул. Луговая, д. 55</t>
  </si>
  <si>
    <t>г. Владивосток, ул. Луговая № 55, ул. Адмирала Кузнецова, 50, ул. Светланская, 108А, ул. Сахалинская, 1А, ул. Светланская, 131, ул. Светланская, 169/171, ул. Спортивная № 10, ул. Уборевича, 22</t>
  </si>
  <si>
    <t xml:space="preserve"> г. Владивосток, ул. Луговая № 55, ул. Адмирала Кузнецова, 50, ул. Светланская, 108А, ул. Сахалинская, 1А, ул. Светланская, 131, ул. Светланская, 169/171, ул. Спортивная № 10, ул. Уборевича, 22</t>
  </si>
  <si>
    <t xml:space="preserve"> г. Владивосток, ул. Луговая, д. 55</t>
  </si>
  <si>
    <t>г. Владивосток, ул. Гоголя, 35; ул. Станюковича, 53</t>
  </si>
  <si>
    <t>0820500000823006766 от 14.11.2023 г.</t>
  </si>
  <si>
    <t>1 (ООО ОА "Гепард-Секьюрити" ИНН 2538053885)</t>
  </si>
  <si>
    <t>0820500000823006766 от 04.12.2023</t>
  </si>
  <si>
    <t>0820500000824006906 от 22.11.2024</t>
  </si>
  <si>
    <t>0820500000824006906 от 17.12.2024</t>
  </si>
  <si>
    <r>
      <t>ежесуточно (включая выходные и праздничные дни)</t>
    </r>
    <r>
      <rPr>
        <b/>
        <sz val="11"/>
        <rFont val="Times New Roman"/>
        <family val="1"/>
        <charset val="1"/>
      </rPr>
      <t xml:space="preserve"> </t>
    </r>
    <r>
      <rPr>
        <sz val="11"/>
        <rFont val="Times New Roman"/>
        <family val="1"/>
        <charset val="1"/>
      </rPr>
      <t>с 18:00 часов 31.12.2023 года по 19:00 часов 31.12.2024 года</t>
    </r>
  </si>
  <si>
    <t>Оказание охранных услуг (услуги частной охраны (выставление поста охраны))</t>
  </si>
  <si>
    <t>ООО ОА "Гепард-Секьюрити" ИНН 2538053885</t>
  </si>
  <si>
    <r>
      <t>ежесуточно (включая выходные и праздничные дни)</t>
    </r>
    <r>
      <rPr>
        <b/>
        <sz val="11"/>
        <rFont val="Liberation Serif;Times New Roma"/>
        <family val="1"/>
        <charset val="1"/>
      </rPr>
      <t xml:space="preserve"> </t>
    </r>
    <r>
      <rPr>
        <sz val="11"/>
        <rFont val="Liberation Serif;Times New Roma"/>
        <family val="1"/>
        <charset val="1"/>
      </rPr>
      <t>с 18:00 часов 31.12.2024 года по 19:00 часов 31.12.2025 года</t>
    </r>
  </si>
  <si>
    <t>2 э.а., 2 зап. кот., всего за услуги охраны в 2024 году по 4 контрактам:</t>
  </si>
  <si>
    <t xml:space="preserve"> 4 зап. кот., всего за услуги охраны в 2025 году по 4 контрактам:</t>
  </si>
  <si>
    <t>2 зап. кот., всего за услуги охраны в 2024 году по 2 контрактам:</t>
  </si>
  <si>
    <t>2 зап. кот., всего за услуги охраны в 2025 году по 2 контрактам:</t>
  </si>
  <si>
    <t xml:space="preserve">ГБУЗ «Краевой наркологический диспансер», всего заключено 20 контрактов и договоров, из них 18 по 223-ФЗ, для анализа взяты 2 контракта по 44-ФЗ </t>
  </si>
  <si>
    <t xml:space="preserve"> 1 э.а., всего за услуги охраны в 2024 году по 1 контракту:</t>
  </si>
  <si>
    <t>1 э.а., всего за услуги охраны в 2024 году по 1 контракту:</t>
  </si>
  <si>
    <t>1 э.а., всего за услуги охраны в 2025 году по 1 контракту:</t>
  </si>
  <si>
    <t>III, IV</t>
  </si>
  <si>
    <t>КГБУЗ «Надеждинская центральная районная больница»</t>
  </si>
  <si>
    <t>18.01.2024 257/23-К</t>
  </si>
  <si>
    <t>12 мес</t>
  </si>
  <si>
    <t>Охранный (технический) мониторинг</t>
  </si>
  <si>
    <t>Приморский край, Надеждинский  район, с. Вольно - Надеждинское, ул. Железнодорожная  9, Б; п. Новый, ул. Ленина 13.</t>
  </si>
  <si>
    <t xml:space="preserve">Приморский край, Надеждинский район, с.Вольно-Надеждинское ул. Пушкина, 61; ул. Р. Дрегиса, 9 </t>
  </si>
  <si>
    <t>Приморский Край, м.р-н Надеждинский, с.п. Надеждинское, с Вольно-Надеждинское, ул Железнодорожная, зд. 9б; п Новый, ул Ленина, зд. 13.</t>
  </si>
  <si>
    <t xml:space="preserve">Приморский край, Надеждинский район, с.Вольно-Надеждинское ул. Пушкина, 61; с.Вольно-Надеждинское ул. Р. Дрегиса, 9 </t>
  </si>
  <si>
    <t>28.12.2023  320300026923000097</t>
  </si>
  <si>
    <t>03.06.2024 44/24-ЭА</t>
  </si>
  <si>
    <t xml:space="preserve">метод сопоставимых рыночных цен </t>
  </si>
  <si>
    <t>27.03.2025 33/25-К</t>
  </si>
  <si>
    <t>охранный( технический) мониторинг</t>
  </si>
  <si>
    <t>01.06.2025 б/н</t>
  </si>
  <si>
    <t>20 дней</t>
  </si>
  <si>
    <t xml:space="preserve">1.ООО КБ "СОБР" 2540112802 2.ООО ЧОП "ВИТЯЗЬ-ВОСТОК" 2538073874 3.ООО ЧОП "АМУЛЕТ" 2540147643 4.  
ООО ЧОП "ИНТЕРЛОК-АМУР" 2724114609
</t>
  </si>
  <si>
    <t>09.07.2025 114/25-К</t>
  </si>
  <si>
    <t>(Выставление поста охраны</t>
  </si>
  <si>
    <t>Н(М)ЦК, тыс. рублей</t>
  </si>
  <si>
    <t>Цена контракта, тыс. рублей</t>
  </si>
  <si>
    <t>14.05.2024  820500000824003027</t>
  </si>
  <si>
    <t>27.06.2025  320300026925000041</t>
  </si>
  <si>
    <t xml:space="preserve">1 ед.п., 1 э.а., 2 зап. кот., всего за услуги охраны в 2025 году по 4 контрактам: </t>
  </si>
  <si>
    <t xml:space="preserve">1 зап. кот., всего за услуги охраны в 2024 году по 1 контракту: </t>
  </si>
  <si>
    <t>ГБУЗ «Краевая психиатрическая больница № 1»</t>
  </si>
  <si>
    <t xml:space="preserve">Приморский край, г. Уссурийск, ул. Суханова, 16; с. Заречное, ул. Пионерская 1 а - здание лечебного корпуса №2 </t>
  </si>
  <si>
    <t>г. Уссурийск, ул. Некрасова, 50;  ул.Суханова 16; с. Заречное, ул. Пионерская, 1а.</t>
  </si>
  <si>
    <t>20.10.2023 №0820500000823006014</t>
  </si>
  <si>
    <t>Метод сопоставимых рыночных цен (анализа рынка)</t>
  </si>
  <si>
    <t>с 01.01.2024 г. по 31.12.2024 г.</t>
  </si>
  <si>
    <t>УСЛУГИ ПО ФИЗИЧЕСКОЙ ОХРАНЕ ОБЪЕКТА</t>
  </si>
  <si>
    <t>ООО «ОА «ВекТор»                   ИНН 2511024397</t>
  </si>
  <si>
    <t>20.10.2023 0820500000823006039</t>
  </si>
  <si>
    <t>Охранные услуги</t>
  </si>
  <si>
    <t>20.10.2023 0820500000823006041</t>
  </si>
  <si>
    <t>Оказание услуг охраны</t>
  </si>
  <si>
    <t xml:space="preserve">3 э.а., всего за услуги охраны в 2024 году по 3 контрактам: </t>
  </si>
  <si>
    <t>20.11.2024 г. №0820500000824006825</t>
  </si>
  <si>
    <t>с 01.01.2025 г. по 30.06.2025 г.</t>
  </si>
  <si>
    <t>с 01.07.2025 г. по 31.07.2025 г.</t>
  </si>
  <si>
    <t>ООО «ОА «Вектор-У»                         ИНН 2511105705</t>
  </si>
  <si>
    <t>с 01.08.2025 г. по 31.08.2025 г.</t>
  </si>
  <si>
    <t>ООО "ЧОО "КОНДОР"                    ИНН 2511032038</t>
  </si>
  <si>
    <t>10.07.2025 г. №0820500000825004484</t>
  </si>
  <si>
    <t>1  ООО "ЧОО "КОНДОР"                    ИНН 2511032038</t>
  </si>
  <si>
    <t>с 01.09.2025 по 31.12.2025 г.</t>
  </si>
  <si>
    <t>20.11.2024 г. №0820500000824006795</t>
  </si>
  <si>
    <t>01.01.2025 г. по 30.06.2025 г.</t>
  </si>
  <si>
    <t>01.07.2025 по 31.12.2025 г.</t>
  </si>
  <si>
    <t>20.11.2024 г. №0820500000824006796</t>
  </si>
  <si>
    <t>г. Уссурийск,  ул.Суханова 16; с. Заречное, ул. Пионерская, 1а.</t>
  </si>
  <si>
    <t>2                                                              ООО ОА "ВЕКТОР"                               ИНН 2511024397                                           ООО ОА "СФИНКС"
ИНН 2537010021</t>
  </si>
  <si>
    <t xml:space="preserve"> № 0820500000824006825-0001 от 11 декабря 2024 г.</t>
  </si>
  <si>
    <t xml:space="preserve"> № 6825от 01.07.2025</t>
  </si>
  <si>
    <t xml:space="preserve"> № 68251 от 30.07.2025</t>
  </si>
  <si>
    <t xml:space="preserve"> № 0820500000825004484-0001 от 04.08.2025 г.</t>
  </si>
  <si>
    <t xml:space="preserve"> № 0820500000824006795-0001 от 12.12.2024 г.</t>
  </si>
  <si>
    <t xml:space="preserve"> № 6795 от 01.07.2025</t>
  </si>
  <si>
    <t xml:space="preserve"> № 0820500000824006796-0001 от 11.12.2024 г.</t>
  </si>
  <si>
    <t xml:space="preserve"> № 6796 от 01.07.2025</t>
  </si>
  <si>
    <t xml:space="preserve">4 ед.п., 4 э.а., всего за услуги охраны в 2025 году по 8 контрактам: </t>
  </si>
  <si>
    <t>II</t>
  </si>
  <si>
    <t>320300026925000014</t>
  </si>
  <si>
    <t>г. Владивосток, ул. Некрасовкая д. 50, ул. Шепеткова д. 14</t>
  </si>
  <si>
    <t>г. Владивосток, ул. Некрасовкая д. 50, ул. Шепеткова д. 14, ул. Первая д. 4А</t>
  </si>
  <si>
    <t>г. Владивосток, ул. Шепеткова, д. 14</t>
  </si>
  <si>
    <t>г. Владивосток, ул. Некрасовкая д. 50, ул. Первая д. 4А</t>
  </si>
  <si>
    <t xml:space="preserve"> г. Находка ул.Дзержинского, д.2</t>
  </si>
  <si>
    <t>г. Владивосток, ул. Некрасовкая д. 50, ул. Шепеткова д. 14, ул. Первая д. 4А, г. Находка, ул. Дзержинского, д. 2</t>
  </si>
  <si>
    <t>ГБУЗ «Краевая клиническая психиатрическая больница»</t>
  </si>
  <si>
    <t>26.12.2023 №09/2024</t>
  </si>
  <si>
    <t>с 01.01.2024 по 31.01.2024</t>
  </si>
  <si>
    <t>Услуги по контролю за средствами тревожной сигнализации</t>
  </si>
  <si>
    <t>27.12.2023 №27-2023ЕП</t>
  </si>
  <si>
    <t>Мобильная группа</t>
  </si>
  <si>
    <t>27.12.2023 №27/12-2023ЕП</t>
  </si>
  <si>
    <t xml:space="preserve">Услуги частной охраны </t>
  </si>
  <si>
    <t>27.12.2023 №27-1/12-2023ЕП</t>
  </si>
  <si>
    <t>09.01.2024 №09/01-2024ЕП</t>
  </si>
  <si>
    <t>с 15.01.2024 по 15.02.2024</t>
  </si>
  <si>
    <t>29.01.2024 №29/01-2024ЕП</t>
  </si>
  <si>
    <t>с 01.02.2024 по 29.02.2024</t>
  </si>
  <si>
    <t>29.01.2024 №29/02-2024ЕП</t>
  </si>
  <si>
    <t xml:space="preserve">Мобильная группа </t>
  </si>
  <si>
    <t>29.01.2024 №29/03-2024ЕП</t>
  </si>
  <si>
    <t>15.02.2024 №14/02-2024ЕП</t>
  </si>
  <si>
    <t>с 16.02.2024 по 15.03.2024</t>
  </si>
  <si>
    <t>28.02.2024 №28.1/03-2024ЕП</t>
  </si>
  <si>
    <t>с 01.03.2024 по 31.03.2024</t>
  </si>
  <si>
    <t>28.02.2024 №28.2/03-2024ЕП</t>
  </si>
  <si>
    <t>28.02.2024 №28/03-2024ЕП</t>
  </si>
  <si>
    <t>14.03.2024 14/03-2024ЕП</t>
  </si>
  <si>
    <t>с 16.03.2024 по 31.03.2024</t>
  </si>
  <si>
    <t>25.03.2024 №93/24-44-ЭК</t>
  </si>
  <si>
    <t>с 01.04.2024 по 31.12.2024</t>
  </si>
  <si>
    <t>ООО ЧОП "СТРАГА"
2536206688</t>
  </si>
  <si>
    <t xml:space="preserve">13 ед.п., 1 отк. кон., всего за услуги охраны в 2024 году по 14 контрактам: </t>
  </si>
  <si>
    <t xml:space="preserve">16.02.2024 №0820500000824000714
</t>
  </si>
  <si>
    <t>18.12.2024 №18/12-2024ЕП</t>
  </si>
  <si>
    <t>с 01.01.2025 по 12.01.2025</t>
  </si>
  <si>
    <t xml:space="preserve">06.12.2024 №0820500000824007338
</t>
  </si>
  <si>
    <t>13.01.2025 №47/25-44-ЭК</t>
  </si>
  <si>
    <t>с 13.01.2025 по 31.12.2025</t>
  </si>
  <si>
    <t>13.01.2025 №3/01-2021ЕП</t>
  </si>
  <si>
    <t>28.01.2025 №01/02-2025-ЕП</t>
  </si>
  <si>
    <t>с 01.02.2025 по 28.02.2025</t>
  </si>
  <si>
    <t>28.02.205 №28/03-2025-ЕП</t>
  </si>
  <si>
    <t>с 01.03.2025 по 31.03.2025</t>
  </si>
  <si>
    <t>31.03.2025 №31/04-2025-ЕП</t>
  </si>
  <si>
    <t>с 01.04.2025 по 30.04.2025</t>
  </si>
  <si>
    <t>30.04.2025 №30/04-2025-ЕП</t>
  </si>
  <si>
    <t>с 01.05.2025 по 31.05.2025</t>
  </si>
  <si>
    <t>30.05.2025 №31/04-2025-ЕП</t>
  </si>
  <si>
    <t>с 01.06.2025 по 30.06.2025</t>
  </si>
  <si>
    <t>01.07.2025 №31/04-2025-ЕП</t>
  </si>
  <si>
    <t>с 01.07.2025 по 31.07.2025</t>
  </si>
  <si>
    <t>01.08.2025 №31/04-2025-ЕП</t>
  </si>
  <si>
    <t>с 01.08.2025 по 31.08.2025</t>
  </si>
  <si>
    <t xml:space="preserve"> 01.09.2025 №30/09-2025-ЕП</t>
  </si>
  <si>
    <t>с 01.09.2025 по 30.09.2025</t>
  </si>
  <si>
    <t xml:space="preserve">10 ед.п., 1 отк. кон., всего за услуги охраны в 2025 году по 11 контрактам: </t>
  </si>
  <si>
    <t>ГБУЗ «Краевая психиатрическая больница № 2»</t>
  </si>
  <si>
    <t>г. Владивосток, ул. 15я-2</t>
  </si>
  <si>
    <t>ГБУЗ «Приморский краевой противотуберкулезный диспансер».</t>
  </si>
  <si>
    <t>от 08.11.2023 № 0820500000823006596</t>
  </si>
  <si>
    <t>ООО "ЧОП "СОЮЗ" / 2540104304, ООО "ПРИМОХРАНА" / 2540252888, ООО «АНТИТЕРРОР» / 2543074672</t>
  </si>
  <si>
    <t>от 28.11.2023 № 0820500000823006596</t>
  </si>
  <si>
    <t>с 01.01.2024 по 30.06.2024</t>
  </si>
  <si>
    <t>выставление поста охраны</t>
  </si>
  <si>
    <t>ООО "Примохрана" 2540252888</t>
  </si>
  <si>
    <t>от 22.05.2024 № 0820500000824003238</t>
  </si>
  <si>
    <t>ООО КБ "СОБР" / 2540112802, ООО "ПРИМОХРАНА" / 2540252888</t>
  </si>
  <si>
    <t>от 11.06.2024 № 0820500000824003238</t>
  </si>
  <si>
    <t>от 08.10.2024 № 08-10</t>
  </si>
  <si>
    <t>с 09.10.2024 по 25.10.2024</t>
  </si>
  <si>
    <t>ООО АСБ "Гром" 2508140273</t>
  </si>
  <si>
    <t>от 25.10.2024 № 25-10</t>
  </si>
  <si>
    <t>с 26.10.2024 по 11.11.2024</t>
  </si>
  <si>
    <t>от 11.11.2024 № 11-11</t>
  </si>
  <si>
    <t>с 12.11.2024 по 28.11.2024</t>
  </si>
  <si>
    <t>от 28.11.2024 № 28-11</t>
  </si>
  <si>
    <t>с 29.11.2024 по 30.11.2024</t>
  </si>
  <si>
    <t>от 15.11.2023 № 0820500000823006825</t>
  </si>
  <si>
    <t>ООО "ЧОП "СОЮЗ" / 2540104304, ООО ЧОП "ОА "ФОТОН-СЕКЬЮРИТИ" / 2502029737, ООО ЧОП "ВИТЯЗЬ-ВОСТОК" / 2538073874</t>
  </si>
  <si>
    <t>ООО "ЧОП "СОЮЗ"/2540104304, ООО ЧОП "ОА "ФОТОН-СЕКЬЮРИТИ"/2502029737, ООО ЧОП "ВИТЯЗЬ-ВОСТОК"/2538073874</t>
  </si>
  <si>
    <t>от 05.12.2023 № 0820500000823006825</t>
  </si>
  <si>
    <t>с 01.01.2024 по 31.12.2024</t>
  </si>
  <si>
    <t>(охранный (технический) мониторинг)</t>
  </si>
  <si>
    <t>ООО ЧОП ОА "Фотон-секьюрити", 2502029737</t>
  </si>
  <si>
    <t xml:space="preserve">4 ед.п., 3 э.а., всего за услуги охраны в 2024 году по 7 контрактам: </t>
  </si>
  <si>
    <t>от 30.05.2025 № 30-05</t>
  </si>
  <si>
    <t>с 30.05.2025 по 12.06.2025</t>
  </si>
  <si>
    <t>от 11.06.2025 № 11-06</t>
  </si>
  <si>
    <t>с 13.06.2025 по 26.06.2025</t>
  </si>
  <si>
    <t>от 25.06.2025 № 25-06</t>
  </si>
  <si>
    <t>с 27.06.2025 по 30.06.2025</t>
  </si>
  <si>
    <t>от 20.11.2024 № 0820500000824006793</t>
  </si>
  <si>
    <t>от 10.12.2024 № 0820500000824006793</t>
  </si>
  <si>
    <t>с 01.01.2025 по 31.12.2025</t>
  </si>
  <si>
    <t>от 05.05.2025 № 0820500000825002899</t>
  </si>
  <si>
    <t>ООО КБ "СОБР", 2540112802</t>
  </si>
  <si>
    <t>от 26.05.2025 № 0820500000825002899</t>
  </si>
  <si>
    <t>с 01.07.2025 по 31.12.2025</t>
  </si>
  <si>
    <t>от 27.01.2025 № 4240/1</t>
  </si>
  <si>
    <t>от 30.10.2024 № 0820500000824006170</t>
  </si>
  <si>
    <t>ООО "ЧОП "СОЮЗ" / 2540104304, ООО «АНТИТЕРРОР» / 2543074672,  ООО ЧОП "ВИТЯЗЬ-ВОСТОК" / 2538073874</t>
  </si>
  <si>
    <t>от 25.11.2024 № 0820500000824006170</t>
  </si>
  <si>
    <t>ООО "Антитеррор", 2543074672</t>
  </si>
  <si>
    <t>оперативное реагирование ГЗ на сообщения о срабатывании ТС (отделение реанимации - наркотики)</t>
  </si>
  <si>
    <t xml:space="preserve">4 ед.п., 3 э.а., всего за услуги охраны в 2025 году по 7 контрактам: </t>
  </si>
  <si>
    <t>ГБУЗ «Краевая клиническая больница № 2»</t>
  </si>
  <si>
    <t>0820500000823005302
18.09.2023</t>
  </si>
  <si>
    <t>ЭА-376/23 от 09.10.2023</t>
  </si>
  <si>
    <t>с «31» октября 2023 г. по «31» октября 2024 г.</t>
  </si>
  <si>
    <t>0820500000824005334 от 20.09.2024</t>
  </si>
  <si>
    <t>-</t>
  </si>
  <si>
    <t>с «31» октября 2024 г. с 18-00 по «16» ноября 2024 г. по 18-00</t>
  </si>
  <si>
    <t>1. ООО ОА "УССУРИ", ИНН: 2511083152 2. ООО ЧОП "СОЮЗ", ИНН: 2540104304 3. ООО ОА "СФИНКС", ИНН: 2537010021</t>
  </si>
  <si>
    <t xml:space="preserve"> г. Владивосток, ул. Русская, 55, ГБУЗ ККБ №2 (стационар), ул. Интернациональная, 56 (поликлиника ГБУЗ ККБ №2), ул. Борисенко, 50 (Центр СПИД ГБУЗ ККБ №2)</t>
  </si>
  <si>
    <t>г. Владивосток, ул. Русская, 55, ГБУЗ ККБ №2 (стационар), ул. Интернациональная, 56 (поликлиника ГБУЗ ККБ №2), ул. Борисенко, 50 (Центр СПИД ГБУЗ ККБ №2)</t>
  </si>
  <si>
    <t>1. ООО КБ "СОБР" ИНН: 2540112802 2. ООО ЧОП "СОЮЗ" ИНН: 2540104304</t>
  </si>
  <si>
    <t>ООО ЧОП "СОЮЗ", ИНН: 2540104304</t>
  </si>
  <si>
    <t>928 от 14.11.2024</t>
  </si>
  <si>
    <t>с «16» ноября 2024 г. с 18-00 по «25» ноября 2024 г. по 18-00</t>
  </si>
  <si>
    <t>ЭА-447/24(2)</t>
  </si>
  <si>
    <t>с «25» ноября 2024 г. по «31» октября 2025 г.</t>
  </si>
  <si>
    <t>1 э.а., 1 ед.п., всего за услуги охраны в 2025 году по 2 контрактам:</t>
  </si>
  <si>
    <t>б/н от 31.10.2024</t>
  </si>
  <si>
    <t>ГКУЗ «Краевой медицинский психоневрологический центр реабилитации для детей»</t>
  </si>
  <si>
    <t>ул. Ленина, 3/1, г. Артем, Приморский край</t>
  </si>
  <si>
    <t>ул. Окатовая, 46,48 г. Владивосток, Приморский край</t>
  </si>
  <si>
    <t>ул. Некрасова, 90В, г. Уссурийск, Приморский край</t>
  </si>
  <si>
    <t>10.10.2023 0820500000823005759</t>
  </si>
  <si>
    <t>с 09.01.2024 по 31.12.2024</t>
  </si>
  <si>
    <t xml:space="preserve"> ООО "ПРИМОХРАНА"
ИНН 2540252888               </t>
  </si>
  <si>
    <t>12.10.2023 0820500000823005779</t>
  </si>
  <si>
    <t>07.11.2023 № 002</t>
  </si>
  <si>
    <t xml:space="preserve"> ООО ОП "ПРО-ТЕК СЕКЬЮРИТИ"
ИНН 2511054521 </t>
  </si>
  <si>
    <t>12.10.2023 0820500000823005780</t>
  </si>
  <si>
    <t>07.11.2023 № 003</t>
  </si>
  <si>
    <t>Услуги частной охраны (Выставление поста охраны</t>
  </si>
  <si>
    <t>28.12.2024 № 49</t>
  </si>
  <si>
    <t>с 01.01.2024 по 09.01.2024</t>
  </si>
  <si>
    <t>ООО "Примохрана"                    ИНН 2540252888</t>
  </si>
  <si>
    <t>08.10.2024 №2 4/36</t>
  </si>
  <si>
    <t>с 09.10.2024 по 31.12.2024</t>
  </si>
  <si>
    <t>ООО ЧОП "Фотон-Секъюрити"     ИНН 2502029737</t>
  </si>
  <si>
    <t>23.11.2023 №4</t>
  </si>
  <si>
    <t>29.11.2023 № 4</t>
  </si>
  <si>
    <t>3 э.а., 4 ед.п., всего за услуги охраны в 2024 году по 7 контрактам:</t>
  </si>
  <si>
    <t>09.12.2024 № 12</t>
  </si>
  <si>
    <t>с 01.01.2025 по 09.01.2025</t>
  </si>
  <si>
    <t>09.12.2024 № 94</t>
  </si>
  <si>
    <t>10.12.2024 №97</t>
  </si>
  <si>
    <t>26.11.2024 0820500000824007028</t>
  </si>
  <si>
    <t>20.12.2024 № 047</t>
  </si>
  <si>
    <t>с 09.01.2025 по 31.12.2025</t>
  </si>
  <si>
    <t>Услуги частной охраны (Выставление поста охраны г. Владивосток)</t>
  </si>
  <si>
    <t>28.112024  0820500000824007124</t>
  </si>
  <si>
    <t>24.12.2024 № 050</t>
  </si>
  <si>
    <t>Услуги частной охраны (Выставление поста охраны г. Уссурийск)</t>
  </si>
  <si>
    <t>28.11.2024 0820500000824007125</t>
  </si>
  <si>
    <t>24.12.2024 № 051</t>
  </si>
  <si>
    <t>Услуги частной охраны (Выставление поста охраны г. Артем)</t>
  </si>
  <si>
    <t>3 э.а., 3 ед.п., всего за услуги охраны в 2025 году по 6 контрактам:</t>
  </si>
  <si>
    <t xml:space="preserve">Применение типового контракта на оказание охранных услуг, утвержденного приказом Росгвардии от 01.06.2020 № 149  </t>
  </si>
  <si>
    <t>Предмет контракта (выставление поста охраны, технический мониторинг и т.д.)</t>
  </si>
  <si>
    <t>ООО "ОА "УНИТА"
ИНН 2539075377</t>
  </si>
  <si>
    <t>По приказу Росгвардии №45</t>
  </si>
  <si>
    <t>Оказание услуг по централизованной охране объектов путем приема сигналов на пульт централизованного наблюдения и принятия мер по реагированию на сигналы охранной, тревожной и пожарной сигнализации</t>
  </si>
  <si>
    <t>2. ООО ЧОП "Викинг" ИНН 2536077658
ООО «Дальневосточный центр коммерческой безопасности «Спайдер», ИНН 2540094247</t>
  </si>
  <si>
    <t>ООО ЧОП "Викинг" ИНН 2536077658</t>
  </si>
  <si>
    <t>3. ООО ЧОП "Викинг" ИНН 2536077658
ООО ОА «АНЗЕН» ИНН 2536329986
ООО "ЧОП "СОЮЗ" ИНН 2540104304</t>
  </si>
  <si>
    <t>1. ООО «Дальневосточный центр коммерческой безопасности «Спайдер», ИНН 2540094247</t>
  </si>
  <si>
    <t>ООО «Дальневосточный центр коммерческой безопасности «Спайдер», ИНН 2540094247</t>
  </si>
  <si>
    <t>1. ООО ЧОП "Викинг" ИНН 2536077658</t>
  </si>
  <si>
    <t>1. ООО ОА "ГЕПАРД-СЕКЬЮРИТИ"
2538053885 2. ООО КБ "СОБР"    
2540112802</t>
  </si>
  <si>
    <t>ООО КБ «СОБР»  2540112802</t>
  </si>
  <si>
    <t>1.ООО ЧОП "ВИТЯЗЬ-ВОСТОК"2538073874 2.ООО "ОА "ЦЕНТР 2538148294 3.ООО КБ "СОБР" 2540112802</t>
  </si>
  <si>
    <t>ООО ЧОП "ВИТЯЗЬ-ВОСТОК" 2538073874</t>
  </si>
  <si>
    <t>1.ООО ОА "ГЕПАРД-СЕКЬЮРИТИ" 2538053885; 2. ООО "ЧОП "СОЮЗ" 2540104304;  3.ООО КБ "СОБР" 2540112802</t>
  </si>
  <si>
    <t>ООО ОА "ГЕПАРД-СЕКЬЮРИТИ" 2538053885</t>
  </si>
  <si>
    <t>ООО КБ "СОБР"  2540112802</t>
  </si>
  <si>
    <t>2                                                             ООО "ОА "ВЕКТОР" ИНН 2511024397,  ООО "ЧОО "КОНДОР"  ИНН 2511032038</t>
  </si>
  <si>
    <t xml:space="preserve"> 0820500000823006014-0001  от 13 ноября 2023г.</t>
  </si>
  <si>
    <t xml:space="preserve"> Приморский край, г. Уссурийск, с.Заречное, ул. Пионерская,1а, ул. Суханова,16, ул. Некрасова,50</t>
  </si>
  <si>
    <t>4                                                              ООО "ОА "ВЕКТОР" ИНН:2511024397;  ООО СОА "АЛЬФА СЕКЬЮРИТИ СИСТЕМ" ИНН:2540071708; ООО ЧОП "СОЮЗ" ИНН:2540104304; ООО "ЧОО "КОНДОР" ИНН:2511032038</t>
  </si>
  <si>
    <t xml:space="preserve"> № 0820500000823006039-0001 от 14 ноября 2023 г.</t>
  </si>
  <si>
    <t xml:space="preserve">5                                                                   ООО ОА "ВЕКТОР" ИНН:2511024397; ООО СОА "АЛЬФА СЕКЬЮРИТИ СИСТЕМ" ИНН:2540071708; ООО КБ "СОБР" ИНН:2540112802; ООО ЧОП "СОЮЗ" ИНН:2540104304; ООО "ЧОО "КОНДОР" ИНН:2511032038                  </t>
  </si>
  <si>
    <t xml:space="preserve"> № 0820500000823006041-0001 от 14 ноября 2023 г.</t>
  </si>
  <si>
    <t xml:space="preserve"> 2                                                                                                                                            ООО ОА "ВЕКТОР" ИНН 2511024397;ООО СОА "АЛЬФА СЕКЬЮРИТИ СИСТЕМ"  ИНН 2540071708</t>
  </si>
  <si>
    <t>1 - ООО ЧОП "СТРАГА" 2536206688     2 - ООО ЧОП "ИНТЕРЛОК-АМУР" 2724114609</t>
  </si>
  <si>
    <t>1 э.а., 2 ед.п., всего за услуги охраны в 2024 году по 3 контрактам:</t>
  </si>
  <si>
    <t>1. ООО "ПРИМОХРАНА" ИНН 2540252888   2. ООО "АНТИТЕРРОР" ИНН 2543074672   3.ООО ЧОП "ОА "ФОТОН-СЕКЬЮРИТИ" ИНН 2502029737 4. ООО "ЧОП "СОЮЗ"
ИНН 2540104304</t>
  </si>
  <si>
    <t>1.ООО ОП "ПРО-ТЕК СЕКЬЮРИТИ" ИНН 2511054521 2.ООО "ПРИМОХРАНА" ИНН 2540252888  3.ООО "АНТИТЕРРОР" ИНН 2543074672  4. ООО "ЧОП "СОЮЗ" ИНН 2540104304  5. ООО "ЧОО "БАЯРД" ИНН 2703034688</t>
  </si>
  <si>
    <t>1.ООО ОП "ПРО-ТЕК СЕКЬЮРИТИ" ИНН 2511054521 2.ООО "ПРИМОХРАНА" ИНН 2540252888   3.ООО "АНТИТЕРРОР" ИНН 2543074672  4.ООО "ОА "ВЕКТОР" ИНН 2511024397  5.ООО ЧОО "ДИСКОНТ ДВ" ИНН 2723131182  6. ООО "ЧОП "СОЮЗ"
ИНН 2540104304                                         7. ООО "ЧОО "БАЯРД"
ИНН 2703034688</t>
  </si>
  <si>
    <t>Оказания охранных услуг: охрана объектов и (иди) имущества, а также внутриобъектового и пропускного режимов на объектах</t>
  </si>
  <si>
    <t xml:space="preserve">1. ООО ЧОП "ОА "ФОТОН-СЕКЬЮРИТИ" ИНН 2502029737   2. ООО "АНТИТЕРРОР" ИНН 2543074672                                  </t>
  </si>
  <si>
    <t>1. ООО ОП "ПРО-ТЕК СЕКЬЮРИТИ" ИНН 2511054521    2. ООО "АНТИТЕРРОР" ИНН 2543074672   3. ООО "ЧОО "КОНДОР" ИНН 2511032038</t>
  </si>
  <si>
    <t>Приморский край, Чугуевский район, с. Чугуевка, ул. Арсеньева, д. 60а; Приморский край, Анучинский район, с. Чернышевка, ул. Солнечная, д. 1а</t>
  </si>
  <si>
    <t>Приморский край, Надеждинский район, п. Раздольное, ул. Арсеньева, д. 22</t>
  </si>
  <si>
    <t>Да</t>
  </si>
  <si>
    <t>№ 2 от 20.11.2023</t>
  </si>
  <si>
    <t>01.01.2024-31.12.2024</t>
  </si>
  <si>
    <t xml:space="preserve"> ООО "Антитеррор" 2543074672</t>
  </si>
  <si>
    <t>Коммерческое предложение согласно тарифу утвержденному приказом ФГКУ "УВО ВНГ России  по Приморскому краю"</t>
  </si>
  <si>
    <t>ФГКУ «УВО ВНГ России по Приморскому краю 2540183923</t>
  </si>
  <si>
    <t>№ 474 от 19.01.2024</t>
  </si>
  <si>
    <t>оказание услуг по охране объекта</t>
  </si>
  <si>
    <t>КГБУЗ МЦ «Медицинский центр мобилизационных резервов «Резерв». Всего в проверяемом периоде 6 контрактов/договоров, из них 2 по 223-ФЗ, для анализа взяты 4 контракта по 44-ФЗ</t>
  </si>
  <si>
    <t>1 э.а., 1 ед.п., всего за услуги охраны в 2024 году по 2 контрактам:</t>
  </si>
  <si>
    <t>0820500000824005663  от 09.10.2024</t>
  </si>
  <si>
    <t>1 заявка: ООО "Антитеррор" 2543074672</t>
  </si>
  <si>
    <t>№ 7 от 28.10.2024</t>
  </si>
  <si>
    <t>01.01.2025-30.11.2025</t>
  </si>
  <si>
    <t>№ 474 от 26.12.2024</t>
  </si>
  <si>
    <t>01.01.2025-31.12.2025</t>
  </si>
  <si>
    <t>4 заявки: ООО "Антитеррор" 2543074672; ООО "ОА "ЦЕНТР" 2538148294; ООО ОА "ГЕПАРД-СЕКЬЮРИТИ" 2538053885; ООО "ЧОП "СОЮЗ" 2540104304</t>
  </si>
  <si>
    <t>КГБУЗ «Артемовская городская больница № 1»</t>
  </si>
  <si>
    <t>17.10.2023 №0820500000823005891</t>
  </si>
  <si>
    <t>от 07.11.2023 №0820500000823005891</t>
  </si>
  <si>
    <t>технический мониторинг</t>
  </si>
  <si>
    <t>Приморский край, г. Артем, ул. Партизанская д. 13, д. 13/1</t>
  </si>
  <si>
    <t>05.02.2024 №0820500000824000285</t>
  </si>
  <si>
    <t>от 27.02.2024 №0820500000824000285</t>
  </si>
  <si>
    <t>01.04.2024 по 31.12.2024</t>
  </si>
  <si>
    <t>19.02.2025 №0820500000825000622</t>
  </si>
  <si>
    <t>от 13.03.2025 № 0820500000825000622</t>
  </si>
  <si>
    <t>с 01.04.2025 по 31.12.2025</t>
  </si>
  <si>
    <t>12.05.2025 №0820500000825003038</t>
  </si>
  <si>
    <t>09.06.2025 №0820500000825003038</t>
  </si>
  <si>
    <t>с 01.07.2025 по 31.12.2026</t>
  </si>
  <si>
    <t>2 э.а.,  всего за услуги охраны в 2024 году по 2 контрактам:</t>
  </si>
  <si>
    <t>1, ООО "ЧОП "Союз", ИНН 2540104304</t>
  </si>
  <si>
    <t>ООО "ЧОП "Союз", ИНН 2540104304</t>
  </si>
  <si>
    <t>ООО ОА "Гепард-Секьюрити" (ИНН 2538053885)</t>
  </si>
  <si>
    <t>Приморский край, г. Артем, ул. Партизанская д. 13, д. 13/1, д. 18, ул. Первомайская д. 8,  ул. Октябрьская, д.14,  ул. Кирова, д. 140,  ул. Бийская, д. 4/1, ул. Бурденко, д. 2А, п. Заводской, ул. Ленина, д. 11, с. Ясное, переулок Ольховый, д. 2, п. Олений, ул. Силина, д. 38, с. Кролевцы, ул. Мухина, д.1/1, с. Суражевка, ул. Ярославская. Д. 52/1, с. Кневичи, ул. Центральные Кневичи, д. 3, г. Артем, ул. Донбасская, д. 25</t>
  </si>
  <si>
    <t>Приморский Край, г.о. Артемовский, г Артем, ул Первомайская, д. 8,  с Ясное,  с Кролевцы, ул Мухина,  с Кневичи, ул Центральные Кневичи, д. 3,   г Артем, ул Партизанская, д. 13,  ул Донбасская, д. 25, ул Бурденко, д. 2а,  ул Октябрьская, д. 14,  ул Ленина, д. 11,  с Суражевка, ул Ярославская, зд. 52/1,  с Олений, ул Силина, д. 38, г Артем, ул Кирова, д. 140,  ул Бийская, д. 4/1,  ул Партизанская, д. 18,  ул Партизанская, д. 13 к. 1.</t>
  </si>
  <si>
    <t>1 э.а., 1 отк. кон., всего за услуги охраны в 2025 году по 2 контрактам:</t>
  </si>
  <si>
    <t>4, ООО ОА "Гепард-Секьюрити" (ИНН 2538053885), ООО КБ "СОБР" (ИНН 2540112802),  ООО "ЧОП "Союз" (ИНН 2540104304), ООО ЧОП "Защита Бизнеса" (ИНН 2526010238)</t>
  </si>
  <si>
    <t>2, ООО ОА "Гепард-Секьюрити" (ИНН 2538053885), ООО ЧОП "ОА "Фотон-Секьюрити" (ИНН 2502029737)</t>
  </si>
  <si>
    <t>6, ООО ЧОП "Амулет" (ИНН 2540147643), ООО "ОА "Сфинкс" (ИНН 2537010021), ООО КБ "СОБР" (ИНН 2540112802), ООО "ОА "Гепард" (ИНН 2540066850), ООО ЧОП "Ирбис-ДВ" (ИНН 2724155651), ООО "ЧОП "Кедр-К" (ИНН 2724156870).</t>
  </si>
  <si>
    <t>ООО ЧОП "Ирбис-ДВ" (ИНН 2724155651)</t>
  </si>
  <si>
    <t>КГБУЗ «Владивостокский клинический родильный дом № 3»</t>
  </si>
  <si>
    <t>0820500000823005980
19.10.2023</t>
  </si>
  <si>
    <t>216/23-ЭА от 10.11.2023</t>
  </si>
  <si>
    <t>01.12.2023-30.11.2024</t>
  </si>
  <si>
    <t>Оказание услуг частной охраны (Выставление поста охраны) Калинина, 55</t>
  </si>
  <si>
    <t>ООО ЧОП "БЕРКУТЪ"
ИНН 2723079285</t>
  </si>
  <si>
    <t>0820500000823006046
20.10.2023</t>
  </si>
  <si>
    <t>218/23-ЭА от 14.11.2023</t>
  </si>
  <si>
    <t>Оказание услуг частной охраны (Выставление поста охраны), Завойко, 8</t>
  </si>
  <si>
    <t>2 э.а., всего за услуги охраны в 2024 году по 2 контрактам:</t>
  </si>
  <si>
    <t>0820500000824006152
30.10.2024</t>
  </si>
  <si>
    <t>223/24-ЭА от 25.11.2024</t>
  </si>
  <si>
    <t>01.12.2024-30.11.2025</t>
  </si>
  <si>
    <t>0820500000824006169
30.10.2024</t>
  </si>
  <si>
    <t>226/24-ЭА от 27.11.2024</t>
  </si>
  <si>
    <t>2 э.а., всего за услуги охраны в 2025 году по 2 контрактам:</t>
  </si>
  <si>
    <t>3. ООО ЧОП "БЕРКУТЪ" ИНН 2723079285, ООО "АНТИТЕРРОР" ИНН 2543074672, ООО ЧОП "СОЮЗ" ИНН 2540104304</t>
  </si>
  <si>
    <t>4. ООО ЧОП "БЕРКУТЪ" ИНН 2723079285, ООО "АНТИТЕРРОР" ИНН 2543074672, ООО "ЧОА "СПРУТ" ИНН 2540126121, ООО ЧОП "СОЮЗ" ИНН 2540104304</t>
  </si>
  <si>
    <t xml:space="preserve">  г. Владивосток, ул.Завойко, д. 8</t>
  </si>
  <si>
    <t xml:space="preserve"> г. Владивосток, ул. Калинина, д.55, (территория и помещения зданий лит. А, лит. Б, лит В)</t>
  </si>
  <si>
    <t>3. ООО ЧОП "БЕРКУТЪ" ИНН 2723079285, ООО ОА "ОМЕГА" ИНН 2509201391, ООО "АНТИТЕРРОР" ИНН 2543074672</t>
  </si>
  <si>
    <t>1. ООО ЧОП "БЕРКУТЪ"
ИНН 2723079285</t>
  </si>
  <si>
    <t>КГБУЗ «Артёмовская детская больница»</t>
  </si>
  <si>
    <t>Приморский край, г. Артем, ул. Фрунзе, 72</t>
  </si>
  <si>
    <t>0320300078824000108</t>
  </si>
  <si>
    <t xml:space="preserve">№ 076-2024-ЭЗК от 06.06.2024 г. </t>
  </si>
  <si>
    <t>01.07.2024 -
 31.12.2025</t>
  </si>
  <si>
    <t>0320300078824000109</t>
  </si>
  <si>
    <t>№ 075-2024-ЭЗК
от 06.06.2024</t>
  </si>
  <si>
    <t>0320300078825000048</t>
  </si>
  <si>
    <t>№ 056-2025-ЭЗК от 22.05.2025 г.</t>
  </si>
  <si>
    <t>01.06.2025 -
31.12.2026</t>
  </si>
  <si>
    <t>1 зап. кот., всего за услуги охраны в 2025 году по 1 контракту:</t>
  </si>
  <si>
    <t>Приморский край, г. Артем, ул. Фрунзе, 72; ул. Бурденко, д. 4 б; ул. Донбасская, д. 25; с. Кневичи, ул. Центральная, д. 3; г. Артем, ул. Ленина, д. 11; ул. 1-я Рабочая, д. 66.</t>
  </si>
  <si>
    <t>3. ООО КБ "СОБР" ИНН 2540112802,ООО ЧОП ОА "ФОТОН-СЕКЬЮРИТИ" ИНН 2502029737, ООО ЧОП "СОЮЗ" ИНН 2540104304</t>
  </si>
  <si>
    <t>ООО КБ "СОБР" ИНН: 2540112802</t>
  </si>
  <si>
    <t>1. ООО ЧОП ОА "ФОТОН-СЕКЬЮРИТИ" ИНН 2502029737</t>
  </si>
  <si>
    <t>ООО ЧОП ОА "ФОТОН-СЕКЬЮРИТИ" ИНН 2502029737</t>
  </si>
  <si>
    <t>3.  ООО АСБ "ГРОМ" ИНН 2508140273, ООО ЧОП ОА "ФОТОН-СЕКЬЮРИТИ" ИНН 2502029737, ООО ЧОП  "СОЮЗ" ИНН 2540104304</t>
  </si>
  <si>
    <t xml:space="preserve"> 
ООО ЧОП ОА "ФОТОН-СЕКЬЮРИТИ" ИНН: 2502029737</t>
  </si>
  <si>
    <t>I</t>
  </si>
  <si>
    <t>Всего по 14 учреждениям</t>
  </si>
  <si>
    <t>2024 год</t>
  </si>
  <si>
    <t>2025 год</t>
  </si>
  <si>
    <t>всего за проверяемый период</t>
  </si>
  <si>
    <t xml:space="preserve"> 2 э.а., всего за услуги охраны в 2025 году по 2 контрактам:</t>
  </si>
  <si>
    <t>единственный поставшик 47       конкурентные способы 57, из них: электронный аукцион 38, запрос котировок 16, открытый конкурс 3</t>
  </si>
  <si>
    <t>отклоненных заявок нет</t>
  </si>
  <si>
    <t>единственный поставщик 23,     конкурентные способы 30, из них: электронный аукцион 19, запрос котировок 9, открытый конкурс 2</t>
  </si>
  <si>
    <t>единственный поставшик 24,       конкурентные способы 27 из них: электронный аукцион 19, запрос котировок 7, открытый конкурс 1</t>
  </si>
  <si>
    <t xml:space="preserve">ООО ЧОП "ОА "ФОТОН-СЕКЬЮРИТИ"
ИНН 2502029737 </t>
  </si>
  <si>
    <t>ст.22 Федерального закона от 05.04.2013 № 44-ФЗ и  приказ Росгвардии от 15.02.2021 N 45.</t>
  </si>
  <si>
    <t xml:space="preserve">0820500000824005855 </t>
  </si>
  <si>
    <t>0820500000824006849</t>
  </si>
  <si>
    <t>Учитывая результаты двух расчетов НМЦК: "метод сопоставимых рыночных цен (анализа рынка)" и по приказу Росгвардии № 45</t>
  </si>
  <si>
    <t>метод сопоставимых рыночных цен (анализа рынка), приказ Росгвардии № 45</t>
  </si>
  <si>
    <t>ст. 22 Федерального закона от 05.04.2013 № 44-ФЗ ;в пределах лимитов бюджетных обязательств, доведенных до Заказчика в 2024 году</t>
  </si>
  <si>
    <t>приказ Росгвардии № 45 ;в пределах лимитов бюджетных обязательств, доведенных до Заказчика в 2024 году</t>
  </si>
  <si>
    <t>Метод сопоставимых рыночных цен (анализа рынка), приказ Росгвардии № 45</t>
  </si>
  <si>
    <t>приказ Росгвардии № 45, по результатам анализа рынка в пределах расходов бюджетного учреждения, предусмотренных в Плане ФХД</t>
  </si>
  <si>
    <t>ст. 22 ФЗ  № 44-ФЗ, приказ Росгвардии  № 45</t>
  </si>
  <si>
    <t xml:space="preserve"> приказ Росгвардии  № 45</t>
  </si>
  <si>
    <t>да, односторонний отказ Заказчика в связи с приостановлением лицензии Исполнителя</t>
  </si>
  <si>
    <t>Расчет выполнен иным методом (согласно приказу Росгвардии № 45 и методом сопоставимых рыночных цен (анализа рынка)</t>
  </si>
  <si>
    <t>0820500000823006233 от 27.10.2023</t>
  </si>
  <si>
    <t>Приказ Росгвардии № 45</t>
  </si>
  <si>
    <t>Приказ Росгвардии № 45, в пределах доведенных средств</t>
  </si>
  <si>
    <t>Приказ Росгвардии № 45, Метод сопоставимых рыночных цен (анализа рынка)</t>
  </si>
  <si>
    <t>в соответствии с приказом Росгвардии № 45 (п.7)</t>
  </si>
  <si>
    <t xml:space="preserve">в соответствии с приказом Росгвардии № 45, в пределах доведенных лимитов </t>
  </si>
  <si>
    <t>1 факт расторжения контрактов по инициативе Заказчика</t>
  </si>
  <si>
    <t>с 01.12.2024 по 30.06.2025, исполнен на 7202995,80, расторгнут по инициативе Заказчика 10.06.2025</t>
  </si>
  <si>
    <t>да, односторонний отказ Заказчика в связи с отказом в продлении лицензии Исполнителя</t>
  </si>
  <si>
    <t>30.10.2023 № 001. расторгнут 16.10.2024 по соглашению строн.</t>
  </si>
  <si>
    <t>с 01.01.2024 по 31.12.2024 г., расторгнут 21.10.2024 в одностороннем порядке по инициативе Заказчика в связи с отказом в продлении лицензии</t>
  </si>
  <si>
    <t>с 01.07.2024 по 31.12.2024, исполнен на 3546,90, расторгнут  29.10.2024 в одностороннем порядке по инициативе Заказчика в связи с отказом в продлении лицензии</t>
  </si>
  <si>
    <t>метод сопоставимых рыночных цен, приказ Росгвардии № 45</t>
  </si>
  <si>
    <t>Сведения об осуществлении закупок учреждениями, подведомственными министерству здравохранения Приморского края</t>
  </si>
  <si>
    <t>Приложение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</si>
</sst>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000"/>
    <numFmt numFmtId="165" formatCode="_-* #,##0.00\ _₽_-;\-* #,##0.00\ _₽_-;_-* &quot;-&quot;??\ _₽_-;_-@_-"/>
    <numFmt numFmtId="166" formatCode="0.000"/>
    <numFmt numFmtId="167" formatCode="#,##0.00_ ;\-#,##0.00\ "/>
  </numFmts>
  <fonts count="14">
    <font>
      <sz val="11"/>
      <color theme="1"/>
      <name val="Calibri"/>
      <family val="2"/>
      <scheme val="minor"/>
    </font>
    <font>
      <sz val="11"/>
      <color theme="1"/>
      <name val="Times New Roman"/>
      <family val="1"/>
      <charset val="204"/>
    </font>
    <font>
      <sz val="11"/>
      <name val="Times New Roman"/>
      <family val="1"/>
      <charset val="204"/>
    </font>
    <font>
      <sz val="11"/>
      <color theme="1"/>
      <name val="Calibri"/>
      <family val="2"/>
      <scheme val="minor"/>
    </font>
    <font>
      <sz val="11"/>
      <name val="Times New Roman"/>
      <family val="1"/>
      <charset val="1"/>
    </font>
    <font>
      <b/>
      <sz val="11"/>
      <name val="Times New Roman"/>
      <family val="1"/>
      <charset val="1"/>
    </font>
    <font>
      <sz val="11"/>
      <name val="Liberation Serif;Times New Roma"/>
      <family val="1"/>
      <charset val="1"/>
    </font>
    <font>
      <b/>
      <sz val="11"/>
      <name val="Liberation Serif;Times New Roma"/>
      <family val="1"/>
      <charset val="1"/>
    </font>
    <font>
      <sz val="10"/>
      <color theme="1"/>
      <name val="Times New Roman"/>
      <family val="1"/>
      <charset val="204"/>
    </font>
    <font>
      <sz val="10"/>
      <color rgb="FF000000"/>
      <name val="Times New Roman"/>
      <family val="1"/>
      <charset val="204"/>
    </font>
    <font>
      <sz val="11"/>
      <color rgb="FF383838"/>
      <name val="Times New Roman"/>
      <family val="1"/>
      <charset val="204"/>
    </font>
    <font>
      <b/>
      <sz val="11"/>
      <color theme="1"/>
      <name val="Times New Roman"/>
      <family val="1"/>
      <charset val="204"/>
    </font>
    <font>
      <sz val="12"/>
      <color theme="1"/>
      <name val="Times New Roman"/>
      <family val="1"/>
      <charset val="204"/>
    </font>
    <font>
      <sz val="14"/>
      <color theme="1"/>
      <name val="Times New Roman"/>
      <family val="1"/>
      <charset val="204"/>
    </font>
  </fonts>
  <fills count="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43" fontId="3" fillId="0" borderId="0" applyFont="0" applyFill="0" applyBorder="0" applyAlignment="0" applyProtection="0"/>
    <xf numFmtId="44" fontId="3" fillId="0" borderId="0" applyFont="0" applyFill="0" applyBorder="0" applyAlignment="0" applyProtection="0"/>
    <xf numFmtId="165" fontId="3" fillId="0" borderId="0" applyFont="0" applyFill="0" applyBorder="0" applyAlignment="0" applyProtection="0"/>
  </cellStyleXfs>
  <cellXfs count="141">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0" fontId="0" fillId="2" borderId="1" xfId="0" applyFill="1" applyBorder="1" applyAlignment="1">
      <alignment horizontal="center" vertical="center"/>
    </xf>
    <xf numFmtId="0" fontId="1" fillId="3" borderId="1" xfId="0" applyFont="1" applyFill="1" applyBorder="1" applyAlignment="1">
      <alignment horizontal="center" vertical="center" wrapText="1"/>
    </xf>
    <xf numFmtId="0" fontId="1" fillId="2" borderId="1" xfId="0" applyFont="1" applyFill="1" applyBorder="1"/>
    <xf numFmtId="0" fontId="0" fillId="2" borderId="1" xfId="0" applyFill="1" applyBorder="1"/>
    <xf numFmtId="49"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2" fontId="1" fillId="0" borderId="1" xfId="1" applyNumberFormat="1" applyFont="1" applyBorder="1" applyAlignment="1">
      <alignment horizontal="center" vertical="center"/>
    </xf>
    <xf numFmtId="2" fontId="1" fillId="2" borderId="1" xfId="0" applyNumberFormat="1" applyFont="1" applyFill="1" applyBorder="1" applyAlignment="1">
      <alignment horizontal="center" vertical="center"/>
    </xf>
    <xf numFmtId="0" fontId="1" fillId="0" borderId="4" xfId="0" applyFont="1" applyBorder="1" applyAlignment="1">
      <alignment horizontal="center" vertical="center" textRotation="90" wrapText="1"/>
    </xf>
    <xf numFmtId="0" fontId="1"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4" borderId="1" xfId="0" applyFont="1" applyFill="1" applyBorder="1" applyAlignment="1">
      <alignment horizontal="center" vertical="center"/>
    </xf>
    <xf numFmtId="2" fontId="1" fillId="4" borderId="1" xfId="0" applyNumberFormat="1" applyFont="1" applyFill="1" applyBorder="1" applyAlignment="1">
      <alignment horizontal="center" vertical="center"/>
    </xf>
    <xf numFmtId="0" fontId="0" fillId="4" borderId="1" xfId="0" applyFill="1" applyBorder="1"/>
    <xf numFmtId="4" fontId="1" fillId="4" borderId="1" xfId="0" applyNumberFormat="1" applyFont="1" applyFill="1" applyBorder="1" applyAlignment="1">
      <alignment horizontal="center" vertical="center"/>
    </xf>
    <xf numFmtId="2" fontId="1" fillId="4" borderId="1" xfId="1" applyNumberFormat="1" applyFont="1" applyFill="1" applyBorder="1" applyAlignment="1">
      <alignment horizontal="center" vertical="center"/>
    </xf>
    <xf numFmtId="0" fontId="4" fillId="4" borderId="1" xfId="0" applyFont="1" applyFill="1" applyBorder="1" applyAlignment="1">
      <alignment horizontal="center" vertical="center" wrapText="1"/>
    </xf>
    <xf numFmtId="4" fontId="4" fillId="4"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1" fontId="1" fillId="0" borderId="1" xfId="2" applyNumberFormat="1" applyFont="1" applyBorder="1" applyAlignment="1">
      <alignment horizontal="center" vertical="center" wrapText="1"/>
    </xf>
    <xf numFmtId="1" fontId="1" fillId="0" borderId="1" xfId="2" applyNumberFormat="1" applyFont="1" applyBorder="1" applyAlignment="1">
      <alignment horizontal="center" vertical="center"/>
    </xf>
    <xf numFmtId="164" fontId="1" fillId="0" borderId="0" xfId="0" applyNumberFormat="1" applyFont="1" applyAlignment="1">
      <alignment horizontal="center" vertical="center" wrapText="1"/>
    </xf>
    <xf numFmtId="4" fontId="1" fillId="0" borderId="1" xfId="0" applyNumberFormat="1" applyFont="1" applyBorder="1" applyAlignment="1">
      <alignment horizontal="center" vertical="center"/>
    </xf>
    <xf numFmtId="0" fontId="1" fillId="0" borderId="4" xfId="0" applyFont="1" applyBorder="1" applyAlignment="1">
      <alignment horizontal="center" vertical="center" wrapText="1"/>
    </xf>
    <xf numFmtId="2" fontId="1" fillId="0" borderId="2"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1" fillId="0" borderId="3" xfId="0" applyFont="1" applyBorder="1" applyAlignment="1">
      <alignment horizontal="center" vertical="center"/>
    </xf>
    <xf numFmtId="4" fontId="1" fillId="0" borderId="3" xfId="0" applyNumberFormat="1" applyFont="1" applyBorder="1" applyAlignment="1">
      <alignment horizontal="center" vertical="center"/>
    </xf>
    <xf numFmtId="49" fontId="1" fillId="0" borderId="1" xfId="2"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0" fontId="0" fillId="0" borderId="1" xfId="0" applyBorder="1"/>
    <xf numFmtId="49" fontId="8" fillId="0" borderId="1" xfId="0" applyNumberFormat="1" applyFont="1" applyBorder="1" applyAlignment="1">
      <alignment vertical="center" wrapText="1"/>
    </xf>
    <xf numFmtId="49" fontId="8" fillId="0" borderId="1"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9" fillId="0" borderId="8"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49" fontId="1"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2" fontId="1" fillId="0" borderId="2" xfId="0" applyNumberFormat="1" applyFont="1" applyBorder="1" applyAlignment="1">
      <alignment horizontal="center" vertical="center"/>
    </xf>
    <xf numFmtId="49" fontId="9" fillId="0" borderId="15" xfId="0" applyNumberFormat="1" applyFont="1" applyBorder="1" applyAlignment="1">
      <alignment horizontal="center" vertical="center" wrapText="1"/>
    </xf>
    <xf numFmtId="2" fontId="1" fillId="0" borderId="5" xfId="0" applyNumberFormat="1"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left" vertical="center" wrapText="1"/>
    </xf>
    <xf numFmtId="2" fontId="1" fillId="0" borderId="10" xfId="0" applyNumberFormat="1" applyFont="1" applyBorder="1" applyAlignment="1">
      <alignment horizontal="center" vertical="center"/>
    </xf>
    <xf numFmtId="165" fontId="1" fillId="0" borderId="1" xfId="3" applyFont="1" applyBorder="1" applyAlignment="1">
      <alignment horizontal="center" vertical="center"/>
    </xf>
    <xf numFmtId="166" fontId="1" fillId="0" borderId="1" xfId="0" applyNumberFormat="1" applyFont="1" applyBorder="1" applyAlignment="1">
      <alignment horizontal="center" vertical="center"/>
    </xf>
    <xf numFmtId="0" fontId="1" fillId="0" borderId="1" xfId="0" applyFont="1" applyBorder="1" applyAlignment="1">
      <alignment horizontal="center" vertical="center" wrapText="1" shrinkToFit="1"/>
    </xf>
    <xf numFmtId="0" fontId="1" fillId="2" borderId="3" xfId="0" applyFont="1" applyFill="1" applyBorder="1" applyAlignment="1">
      <alignment horizontal="center" vertical="center"/>
    </xf>
    <xf numFmtId="0" fontId="0" fillId="2" borderId="3" xfId="0" applyFill="1" applyBorder="1"/>
    <xf numFmtId="0" fontId="1" fillId="0" borderId="6" xfId="0" applyFont="1" applyBorder="1" applyAlignment="1">
      <alignment horizontal="center" vertical="center"/>
    </xf>
    <xf numFmtId="0" fontId="1" fillId="4" borderId="1" xfId="0" applyFont="1" applyFill="1" applyBorder="1" applyAlignment="1">
      <alignment horizontal="center" vertical="center" wrapText="1"/>
    </xf>
    <xf numFmtId="39"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39" fontId="1" fillId="4" borderId="1" xfId="0" applyNumberFormat="1" applyFont="1" applyFill="1" applyBorder="1" applyAlignment="1">
      <alignment horizontal="center" vertical="center" wrapText="1"/>
    </xf>
    <xf numFmtId="167" fontId="1" fillId="0" borderId="1" xfId="0" applyNumberFormat="1" applyFont="1" applyBorder="1" applyAlignment="1">
      <alignment horizontal="center" vertical="center"/>
    </xf>
    <xf numFmtId="167" fontId="1" fillId="4" borderId="1" xfId="0" applyNumberFormat="1" applyFont="1" applyFill="1" applyBorder="1" applyAlignment="1">
      <alignment horizontal="center" vertical="center"/>
    </xf>
    <xf numFmtId="167" fontId="1" fillId="2" borderId="1" xfId="0" applyNumberFormat="1" applyFont="1" applyFill="1" applyBorder="1" applyAlignment="1">
      <alignment horizontal="center" vertical="center"/>
    </xf>
    <xf numFmtId="4" fontId="1" fillId="4" borderId="1" xfId="0" applyNumberFormat="1" applyFont="1" applyFill="1" applyBorder="1" applyAlignment="1">
      <alignment horizontal="center" vertical="center" wrapText="1"/>
    </xf>
    <xf numFmtId="2" fontId="1" fillId="4"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4" fontId="11" fillId="5" borderId="1" xfId="0" applyNumberFormat="1" applyFont="1" applyFill="1" applyBorder="1" applyAlignment="1">
      <alignment horizontal="center" vertical="center"/>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2" fontId="11" fillId="5" borderId="1" xfId="0" applyNumberFormat="1" applyFont="1" applyFill="1" applyBorder="1" applyAlignment="1">
      <alignment horizontal="center" vertical="center"/>
    </xf>
    <xf numFmtId="0" fontId="13" fillId="0" borderId="0" xfId="0" applyFont="1" applyAlignment="1">
      <alignment horizontal="right"/>
    </xf>
    <xf numFmtId="0" fontId="0" fillId="4" borderId="1" xfId="0" applyFill="1" applyBorder="1" applyAlignment="1">
      <alignment horizontal="center"/>
    </xf>
    <xf numFmtId="0" fontId="1" fillId="4" borderId="1" xfId="0" applyFont="1" applyFill="1" applyBorder="1" applyAlignment="1">
      <alignment horizontal="right" vertical="center"/>
    </xf>
    <xf numFmtId="0" fontId="1" fillId="0" borderId="1" xfId="0" applyFont="1" applyBorder="1" applyAlignment="1">
      <alignment horizontal="center" vertical="center"/>
    </xf>
    <xf numFmtId="0" fontId="1" fillId="0" borderId="1" xfId="0" applyFont="1" applyBorder="1" applyAlignment="1">
      <alignment horizontal="center" vertical="center" textRotation="90"/>
    </xf>
    <xf numFmtId="0" fontId="0" fillId="4" borderId="5" xfId="0" applyFill="1" applyBorder="1" applyAlignment="1">
      <alignment horizontal="center"/>
    </xf>
    <xf numFmtId="0" fontId="0" fillId="4" borderId="6" xfId="0" applyFill="1" applyBorder="1" applyAlignment="1">
      <alignment horizontal="center"/>
    </xf>
    <xf numFmtId="0" fontId="0" fillId="4" borderId="7" xfId="0" applyFill="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4" borderId="5" xfId="0" applyFont="1" applyFill="1" applyBorder="1" applyAlignment="1">
      <alignment horizontal="right"/>
    </xf>
    <xf numFmtId="0" fontId="1" fillId="4" borderId="6" xfId="0" applyFont="1" applyFill="1" applyBorder="1" applyAlignment="1">
      <alignment horizontal="right"/>
    </xf>
    <xf numFmtId="0" fontId="1" fillId="4" borderId="7" xfId="0" applyFont="1" applyFill="1" applyBorder="1" applyAlignment="1">
      <alignment horizontal="right"/>
    </xf>
    <xf numFmtId="0" fontId="1" fillId="0" borderId="10"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4" fontId="1" fillId="0" borderId="3" xfId="0" applyNumberFormat="1" applyFont="1" applyBorder="1" applyAlignment="1">
      <alignment horizontal="center" vertical="center"/>
    </xf>
    <xf numFmtId="2" fontId="1" fillId="0" borderId="3" xfId="0" applyNumberFormat="1" applyFont="1" applyBorder="1" applyAlignment="1">
      <alignment horizontal="center" vertical="center"/>
    </xf>
    <xf numFmtId="2" fontId="1" fillId="0" borderId="4" xfId="0" applyNumberFormat="1" applyFont="1" applyBorder="1" applyAlignment="1">
      <alignment horizontal="center" vertical="center"/>
    </xf>
    <xf numFmtId="2" fontId="1" fillId="0" borderId="2" xfId="0" applyNumberFormat="1" applyFont="1" applyBorder="1" applyAlignment="1">
      <alignment horizontal="center" vertical="center"/>
    </xf>
    <xf numFmtId="0" fontId="1" fillId="0" borderId="3"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4" fontId="1" fillId="0" borderId="4" xfId="0" applyNumberFormat="1" applyFont="1" applyBorder="1" applyAlignment="1">
      <alignment horizontal="center" vertical="center"/>
    </xf>
    <xf numFmtId="4" fontId="1" fillId="0" borderId="2" xfId="0" applyNumberFormat="1" applyFont="1" applyBorder="1" applyAlignment="1">
      <alignment horizontal="center" vertical="center"/>
    </xf>
    <xf numFmtId="0" fontId="1" fillId="4" borderId="5" xfId="0" applyFont="1" applyFill="1" applyBorder="1" applyAlignment="1">
      <alignment horizontal="right" vertical="center"/>
    </xf>
    <xf numFmtId="0" fontId="1" fillId="4" borderId="6" xfId="0" applyFont="1" applyFill="1" applyBorder="1" applyAlignment="1">
      <alignment horizontal="right" vertical="center"/>
    </xf>
    <xf numFmtId="0" fontId="1" fillId="4" borderId="7" xfId="0" applyFont="1" applyFill="1" applyBorder="1" applyAlignment="1">
      <alignment horizontal="right" vertical="center"/>
    </xf>
    <xf numFmtId="0" fontId="4" fillId="4" borderId="5" xfId="0" applyFont="1" applyFill="1" applyBorder="1" applyAlignment="1">
      <alignment horizontal="right" vertical="center" wrapText="1"/>
    </xf>
    <xf numFmtId="0" fontId="4" fillId="4" borderId="6" xfId="0" applyFont="1" applyFill="1" applyBorder="1" applyAlignment="1">
      <alignment horizontal="right" vertical="center" wrapText="1"/>
    </xf>
    <xf numFmtId="0" fontId="4" fillId="4" borderId="7" xfId="0" applyFont="1" applyFill="1" applyBorder="1" applyAlignment="1">
      <alignment horizontal="right" vertical="center" wrapText="1"/>
    </xf>
    <xf numFmtId="0" fontId="1" fillId="0" borderId="1" xfId="0" applyFont="1" applyBorder="1" applyAlignment="1">
      <alignment horizontal="center" vertical="center" textRotation="90" wrapText="1"/>
    </xf>
    <xf numFmtId="0" fontId="1" fillId="4" borderId="1" xfId="0" applyFont="1" applyFill="1" applyBorder="1" applyAlignment="1">
      <alignment horizontal="center" vertical="center"/>
    </xf>
    <xf numFmtId="0" fontId="1" fillId="4" borderId="5" xfId="0" applyFont="1" applyFill="1" applyBorder="1" applyAlignment="1">
      <alignment horizontal="right" vertical="center" wrapText="1"/>
    </xf>
    <xf numFmtId="0" fontId="1" fillId="4" borderId="6" xfId="0" applyFont="1" applyFill="1" applyBorder="1" applyAlignment="1">
      <alignment horizontal="right" vertical="center" wrapText="1"/>
    </xf>
    <xf numFmtId="0" fontId="1" fillId="4" borderId="7" xfId="0" applyFont="1" applyFill="1" applyBorder="1" applyAlignment="1">
      <alignment horizontal="right" vertical="center" wrapText="1"/>
    </xf>
    <xf numFmtId="0" fontId="12" fillId="0" borderId="0" xfId="0" applyFont="1" applyAlignment="1">
      <alignment horizontal="center"/>
    </xf>
    <xf numFmtId="0" fontId="11" fillId="5" borderId="5" xfId="0" applyFont="1" applyFill="1" applyBorder="1" applyAlignment="1">
      <alignment horizontal="center" vertical="center"/>
    </xf>
    <xf numFmtId="0" fontId="11" fillId="5" borderId="7" xfId="0" applyFont="1" applyFill="1" applyBorder="1" applyAlignment="1">
      <alignment horizontal="center" vertical="center"/>
    </xf>
  </cellXfs>
  <cellStyles count="4">
    <cellStyle name="Денежный" xfId="2" builtinId="4"/>
    <cellStyle name="Обычный" xfId="0" builtinId="0"/>
    <cellStyle name="Финансовый" xfId="1" builtinId="3"/>
    <cellStyle name="Финансовый 2" xfId="3" xr:uid="{F37F076E-738B-4D16-8F57-7862250434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62"/>
  <sheetViews>
    <sheetView tabSelected="1" view="pageBreakPreview" zoomScale="55" zoomScaleNormal="70" zoomScaleSheetLayoutView="55" workbookViewId="0">
      <selection activeCell="L6" sqref="L6"/>
    </sheetView>
  </sheetViews>
  <sheetFormatPr defaultRowHeight="15"/>
  <cols>
    <col min="3" max="3" width="13.42578125" customWidth="1"/>
    <col min="4" max="4" width="7.42578125" customWidth="1"/>
    <col min="5" max="5" width="31.28515625" customWidth="1"/>
    <col min="6" max="6" width="23.28515625" customWidth="1"/>
    <col min="7" max="7" width="22" customWidth="1"/>
    <col min="8" max="8" width="30.5703125" customWidth="1"/>
    <col min="9" max="9" width="47.85546875" customWidth="1"/>
    <col min="10" max="10" width="37" customWidth="1"/>
    <col min="11" max="11" width="37.5703125" customWidth="1"/>
    <col min="12" max="12" width="24.85546875" customWidth="1"/>
    <col min="13" max="13" width="23.85546875" customWidth="1"/>
    <col min="14" max="14" width="28.85546875" customWidth="1"/>
    <col min="15" max="15" width="28.7109375" customWidth="1"/>
    <col min="16" max="16" width="31.5703125" customWidth="1"/>
    <col min="17" max="17" width="12.28515625" customWidth="1"/>
    <col min="18" max="18" width="11.7109375" customWidth="1"/>
    <col min="19" max="19" width="10.85546875" customWidth="1"/>
    <col min="20" max="20" width="14.28515625" customWidth="1"/>
    <col min="21" max="21" width="13.28515625" customWidth="1"/>
    <col min="22" max="22" width="14.28515625" customWidth="1"/>
  </cols>
  <sheetData>
    <row r="1" spans="2:22" ht="18.75">
      <c r="V1" s="83" t="s">
        <v>503</v>
      </c>
    </row>
    <row r="2" spans="2:22" ht="15.75">
      <c r="B2" s="138" t="s">
        <v>502</v>
      </c>
      <c r="C2" s="138"/>
      <c r="D2" s="138"/>
      <c r="E2" s="138"/>
      <c r="F2" s="138"/>
      <c r="G2" s="138"/>
      <c r="H2" s="138"/>
      <c r="I2" s="138"/>
      <c r="J2" s="138"/>
      <c r="K2" s="138"/>
      <c r="L2" s="138"/>
      <c r="M2" s="138"/>
      <c r="N2" s="138"/>
      <c r="O2" s="138"/>
      <c r="P2" s="138"/>
      <c r="Q2" s="138"/>
      <c r="R2" s="138"/>
      <c r="S2" s="138"/>
      <c r="T2" s="138"/>
      <c r="U2" s="138"/>
      <c r="V2" s="138"/>
    </row>
    <row r="4" spans="2:22" ht="135">
      <c r="B4" s="1" t="s">
        <v>0</v>
      </c>
      <c r="C4" s="1" t="s">
        <v>14</v>
      </c>
      <c r="D4" s="1" t="s">
        <v>0</v>
      </c>
      <c r="E4" s="2" t="s">
        <v>1</v>
      </c>
      <c r="F4" s="2" t="s">
        <v>15</v>
      </c>
      <c r="G4" s="2" t="s">
        <v>2</v>
      </c>
      <c r="H4" s="2" t="s">
        <v>3</v>
      </c>
      <c r="I4" s="2" t="s">
        <v>4</v>
      </c>
      <c r="J4" s="2" t="s">
        <v>5</v>
      </c>
      <c r="K4" s="2" t="s">
        <v>6</v>
      </c>
      <c r="L4" s="2" t="s">
        <v>347</v>
      </c>
      <c r="M4" s="2" t="s">
        <v>7</v>
      </c>
      <c r="N4" s="2" t="s">
        <v>8</v>
      </c>
      <c r="O4" s="2" t="s">
        <v>348</v>
      </c>
      <c r="P4" s="2" t="s">
        <v>9</v>
      </c>
      <c r="Q4" s="2" t="s">
        <v>140</v>
      </c>
      <c r="R4" s="2" t="s">
        <v>141</v>
      </c>
      <c r="S4" s="2" t="s">
        <v>12</v>
      </c>
      <c r="T4" s="2" t="s">
        <v>17</v>
      </c>
      <c r="U4" s="2" t="s">
        <v>18</v>
      </c>
      <c r="V4" s="2" t="s">
        <v>19</v>
      </c>
    </row>
    <row r="5" spans="2:22">
      <c r="B5" s="1">
        <v>1</v>
      </c>
      <c r="C5" s="1">
        <v>2</v>
      </c>
      <c r="D5" s="1">
        <v>3</v>
      </c>
      <c r="E5" s="1">
        <v>4</v>
      </c>
      <c r="F5" s="1">
        <v>5</v>
      </c>
      <c r="G5" s="1">
        <v>6</v>
      </c>
      <c r="H5" s="1">
        <v>7</v>
      </c>
      <c r="I5" s="1">
        <v>8</v>
      </c>
      <c r="J5" s="1">
        <v>9</v>
      </c>
      <c r="K5" s="1">
        <v>10</v>
      </c>
      <c r="L5" s="1">
        <v>11</v>
      </c>
      <c r="M5" s="1">
        <v>12</v>
      </c>
      <c r="N5" s="1">
        <v>13</v>
      </c>
      <c r="O5" s="1">
        <v>14</v>
      </c>
      <c r="P5" s="1">
        <v>15</v>
      </c>
      <c r="Q5" s="1">
        <v>16</v>
      </c>
      <c r="R5" s="1">
        <v>17</v>
      </c>
      <c r="S5" s="1">
        <v>18</v>
      </c>
      <c r="T5" s="1">
        <v>19</v>
      </c>
      <c r="U5" s="1">
        <v>20</v>
      </c>
      <c r="V5" s="1">
        <v>21</v>
      </c>
    </row>
    <row r="6" spans="2:22" ht="138" customHeight="1">
      <c r="B6" s="91">
        <v>1</v>
      </c>
      <c r="C6" s="110" t="s">
        <v>20</v>
      </c>
      <c r="D6" s="1">
        <v>1</v>
      </c>
      <c r="E6" s="2" t="s">
        <v>21</v>
      </c>
      <c r="F6" s="6" t="s">
        <v>16</v>
      </c>
      <c r="G6" s="2" t="s">
        <v>22</v>
      </c>
      <c r="H6" s="7" t="s">
        <v>24</v>
      </c>
      <c r="I6" s="7" t="s">
        <v>476</v>
      </c>
      <c r="J6" s="2" t="s">
        <v>25</v>
      </c>
      <c r="K6" s="2" t="s">
        <v>25</v>
      </c>
      <c r="L6" s="7" t="s">
        <v>10</v>
      </c>
      <c r="M6" s="2" t="s">
        <v>27</v>
      </c>
      <c r="N6" s="2" t="s">
        <v>499</v>
      </c>
      <c r="O6" s="7" t="s">
        <v>28</v>
      </c>
      <c r="P6" s="2" t="s">
        <v>29</v>
      </c>
      <c r="Q6" s="9">
        <v>2506.25</v>
      </c>
      <c r="R6" s="9">
        <v>1152.8399999999999</v>
      </c>
      <c r="S6" s="4">
        <f t="shared" ref="S6:S20" si="0">Q6-R6</f>
        <v>1353.41</v>
      </c>
      <c r="T6" s="2" t="s">
        <v>497</v>
      </c>
      <c r="U6" s="4">
        <v>0</v>
      </c>
      <c r="V6" s="4">
        <v>0</v>
      </c>
    </row>
    <row r="7" spans="2:22" ht="30">
      <c r="B7" s="92"/>
      <c r="C7" s="111"/>
      <c r="D7" s="1">
        <v>2</v>
      </c>
      <c r="E7" s="2" t="s">
        <v>21</v>
      </c>
      <c r="F7" s="6" t="s">
        <v>16</v>
      </c>
      <c r="G7" s="2" t="s">
        <v>23</v>
      </c>
      <c r="H7" s="7" t="s">
        <v>24</v>
      </c>
      <c r="I7" s="7" t="s">
        <v>476</v>
      </c>
      <c r="J7" s="2" t="s">
        <v>26</v>
      </c>
      <c r="K7" s="2" t="s">
        <v>26</v>
      </c>
      <c r="L7" s="7" t="s">
        <v>10</v>
      </c>
      <c r="M7" s="2" t="s">
        <v>30</v>
      </c>
      <c r="N7" s="2" t="s">
        <v>31</v>
      </c>
      <c r="O7" s="7" t="s">
        <v>28</v>
      </c>
      <c r="P7" s="2" t="s">
        <v>349</v>
      </c>
      <c r="Q7" s="9">
        <v>2277.6</v>
      </c>
      <c r="R7" s="9">
        <v>2277.6</v>
      </c>
      <c r="S7" s="4">
        <f t="shared" si="0"/>
        <v>0</v>
      </c>
      <c r="T7" s="1" t="s">
        <v>38</v>
      </c>
      <c r="U7" s="4">
        <v>0</v>
      </c>
      <c r="V7" s="4">
        <v>0</v>
      </c>
    </row>
    <row r="8" spans="2:22" ht="69" customHeight="1">
      <c r="B8" s="92"/>
      <c r="C8" s="111"/>
      <c r="D8" s="1">
        <v>3</v>
      </c>
      <c r="E8" s="2" t="s">
        <v>32</v>
      </c>
      <c r="F8" s="6" t="s">
        <v>121</v>
      </c>
      <c r="G8" s="2" t="s">
        <v>33</v>
      </c>
      <c r="H8" s="7" t="s">
        <v>34</v>
      </c>
      <c r="I8" s="7" t="s">
        <v>35</v>
      </c>
      <c r="J8" s="2" t="s">
        <v>36</v>
      </c>
      <c r="K8" s="2" t="s">
        <v>37</v>
      </c>
      <c r="L8" s="7" t="s">
        <v>38</v>
      </c>
      <c r="M8" s="2" t="s">
        <v>39</v>
      </c>
      <c r="N8" s="2" t="s">
        <v>40</v>
      </c>
      <c r="O8" s="7" t="s">
        <v>41</v>
      </c>
      <c r="P8" s="2" t="s">
        <v>42</v>
      </c>
      <c r="Q8" s="9">
        <v>193.2</v>
      </c>
      <c r="R8" s="9">
        <v>119.45</v>
      </c>
      <c r="S8" s="4">
        <f t="shared" si="0"/>
        <v>73.749999999999986</v>
      </c>
      <c r="T8" s="1" t="s">
        <v>38</v>
      </c>
      <c r="U8" s="4">
        <v>0</v>
      </c>
      <c r="V8" s="4">
        <v>0</v>
      </c>
    </row>
    <row r="9" spans="2:22" ht="87.75" customHeight="1">
      <c r="B9" s="92"/>
      <c r="C9" s="111"/>
      <c r="D9" s="1">
        <v>4</v>
      </c>
      <c r="E9" s="2" t="s">
        <v>32</v>
      </c>
      <c r="F9" s="6" t="s">
        <v>121</v>
      </c>
      <c r="G9" s="2" t="s">
        <v>43</v>
      </c>
      <c r="H9" s="7" t="s">
        <v>34</v>
      </c>
      <c r="I9" s="7" t="s">
        <v>35</v>
      </c>
      <c r="J9" s="2" t="s">
        <v>44</v>
      </c>
      <c r="K9" s="2" t="s">
        <v>44</v>
      </c>
      <c r="L9" s="7" t="s">
        <v>38</v>
      </c>
      <c r="M9" s="2" t="s">
        <v>45</v>
      </c>
      <c r="N9" s="2" t="s">
        <v>46</v>
      </c>
      <c r="O9" s="7" t="s">
        <v>41</v>
      </c>
      <c r="P9" s="2" t="s">
        <v>42</v>
      </c>
      <c r="Q9" s="9">
        <v>328.66</v>
      </c>
      <c r="R9" s="9">
        <v>99</v>
      </c>
      <c r="S9" s="4">
        <f t="shared" si="0"/>
        <v>229.66000000000003</v>
      </c>
      <c r="T9" s="1" t="s">
        <v>38</v>
      </c>
      <c r="U9" s="4">
        <v>0</v>
      </c>
      <c r="V9" s="4">
        <v>0</v>
      </c>
    </row>
    <row r="10" spans="2:22" ht="15.75" customHeight="1">
      <c r="B10" s="92"/>
      <c r="C10" s="111"/>
      <c r="D10" s="113"/>
      <c r="E10" s="114"/>
      <c r="F10" s="114"/>
      <c r="G10" s="114"/>
      <c r="H10" s="114"/>
      <c r="I10" s="114"/>
      <c r="J10" s="28">
        <v>10</v>
      </c>
      <c r="K10" s="28">
        <v>10</v>
      </c>
      <c r="L10" s="127" t="s">
        <v>113</v>
      </c>
      <c r="M10" s="128"/>
      <c r="N10" s="128"/>
      <c r="O10" s="128"/>
      <c r="P10" s="129"/>
      <c r="Q10" s="31">
        <f>SUM(Q6:Q9)</f>
        <v>5305.71</v>
      </c>
      <c r="R10" s="31">
        <f>SUM(R6:R9)</f>
        <v>3648.8899999999994</v>
      </c>
      <c r="S10" s="31">
        <f>SUM(S6:S9)</f>
        <v>1656.8200000000002</v>
      </c>
      <c r="T10" s="30"/>
      <c r="U10" s="30"/>
      <c r="V10" s="30"/>
    </row>
    <row r="11" spans="2:22" ht="60">
      <c r="B11" s="92"/>
      <c r="C11" s="111"/>
      <c r="D11" s="1">
        <v>1</v>
      </c>
      <c r="E11" s="10" t="s">
        <v>32</v>
      </c>
      <c r="F11" s="6" t="s">
        <v>121</v>
      </c>
      <c r="G11" s="2" t="s">
        <v>47</v>
      </c>
      <c r="H11" s="7" t="s">
        <v>34</v>
      </c>
      <c r="I11" s="7" t="s">
        <v>35</v>
      </c>
      <c r="J11" s="2" t="s">
        <v>48</v>
      </c>
      <c r="K11" s="2" t="s">
        <v>49</v>
      </c>
      <c r="L11" s="7" t="s">
        <v>38</v>
      </c>
      <c r="M11" s="2" t="s">
        <v>50</v>
      </c>
      <c r="N11" s="2" t="s">
        <v>31</v>
      </c>
      <c r="O11" s="7" t="s">
        <v>41</v>
      </c>
      <c r="P11" s="2" t="s">
        <v>51</v>
      </c>
      <c r="Q11" s="9">
        <v>410.4</v>
      </c>
      <c r="R11" s="9">
        <v>92.4</v>
      </c>
      <c r="S11" s="4">
        <f t="shared" si="0"/>
        <v>318</v>
      </c>
      <c r="T11" s="1" t="s">
        <v>38</v>
      </c>
      <c r="U11" s="4">
        <v>0</v>
      </c>
      <c r="V11" s="4">
        <v>0</v>
      </c>
    </row>
    <row r="12" spans="2:22" ht="114.75" customHeight="1">
      <c r="B12" s="92"/>
      <c r="C12" s="111"/>
      <c r="D12" s="1">
        <v>2</v>
      </c>
      <c r="E12" s="2" t="s">
        <v>52</v>
      </c>
      <c r="F12" s="6" t="s">
        <v>121</v>
      </c>
      <c r="G12" s="2" t="s">
        <v>53</v>
      </c>
      <c r="H12" s="7" t="s">
        <v>34</v>
      </c>
      <c r="I12" s="7" t="s">
        <v>35</v>
      </c>
      <c r="J12" s="2" t="s">
        <v>56</v>
      </c>
      <c r="K12" s="2" t="s">
        <v>57</v>
      </c>
      <c r="L12" s="14" t="s">
        <v>38</v>
      </c>
      <c r="M12" s="2" t="s">
        <v>60</v>
      </c>
      <c r="N12" s="2" t="s">
        <v>61</v>
      </c>
      <c r="O12" s="7" t="s">
        <v>64</v>
      </c>
      <c r="P12" s="2" t="s">
        <v>65</v>
      </c>
      <c r="Q12" s="9">
        <v>454.39</v>
      </c>
      <c r="R12" s="9">
        <v>270</v>
      </c>
      <c r="S12" s="4">
        <f t="shared" si="0"/>
        <v>184.39</v>
      </c>
      <c r="T12" s="1" t="s">
        <v>38</v>
      </c>
      <c r="U12" s="4">
        <v>0</v>
      </c>
      <c r="V12" s="4">
        <v>0</v>
      </c>
    </row>
    <row r="13" spans="2:22" ht="105">
      <c r="B13" s="92"/>
      <c r="C13" s="111"/>
      <c r="D13" s="1">
        <v>3</v>
      </c>
      <c r="E13" s="2" t="s">
        <v>52</v>
      </c>
      <c r="F13" s="6" t="s">
        <v>121</v>
      </c>
      <c r="G13" s="2" t="s">
        <v>54</v>
      </c>
      <c r="H13" s="7" t="s">
        <v>34</v>
      </c>
      <c r="I13" s="7" t="s">
        <v>35</v>
      </c>
      <c r="J13" s="2" t="s">
        <v>58</v>
      </c>
      <c r="K13" s="2" t="s">
        <v>58</v>
      </c>
      <c r="L13" s="14" t="s">
        <v>38</v>
      </c>
      <c r="M13" s="2" t="s">
        <v>62</v>
      </c>
      <c r="N13" s="2" t="s">
        <v>46</v>
      </c>
      <c r="O13" s="7" t="s">
        <v>64</v>
      </c>
      <c r="P13" s="2" t="s">
        <v>66</v>
      </c>
      <c r="Q13" s="9">
        <v>711.6</v>
      </c>
      <c r="R13" s="9">
        <v>710</v>
      </c>
      <c r="S13" s="4">
        <f t="shared" si="0"/>
        <v>1.6000000000000227</v>
      </c>
      <c r="T13" s="1" t="s">
        <v>38</v>
      </c>
      <c r="U13" s="4">
        <v>0</v>
      </c>
      <c r="V13" s="4">
        <v>0</v>
      </c>
    </row>
    <row r="14" spans="2:22" ht="105.75" customHeight="1">
      <c r="B14" s="92"/>
      <c r="C14" s="111"/>
      <c r="D14" s="1">
        <v>4</v>
      </c>
      <c r="E14" s="2" t="s">
        <v>52</v>
      </c>
      <c r="F14" s="6" t="s">
        <v>121</v>
      </c>
      <c r="G14" s="2" t="s">
        <v>55</v>
      </c>
      <c r="H14" s="7" t="s">
        <v>34</v>
      </c>
      <c r="I14" s="7" t="s">
        <v>35</v>
      </c>
      <c r="J14" s="2" t="s">
        <v>59</v>
      </c>
      <c r="K14" s="2" t="s">
        <v>59</v>
      </c>
      <c r="L14" s="14" t="s">
        <v>38</v>
      </c>
      <c r="M14" s="2" t="s">
        <v>63</v>
      </c>
      <c r="N14" s="2" t="s">
        <v>31</v>
      </c>
      <c r="O14" s="7" t="s">
        <v>64</v>
      </c>
      <c r="P14" s="2" t="s">
        <v>51</v>
      </c>
      <c r="Q14" s="9">
        <v>1122.3900000000001</v>
      </c>
      <c r="R14" s="9">
        <v>1119.99</v>
      </c>
      <c r="S14" s="4">
        <f t="shared" si="0"/>
        <v>2.4000000000000909</v>
      </c>
      <c r="T14" s="1" t="s">
        <v>38</v>
      </c>
      <c r="U14" s="4">
        <v>0</v>
      </c>
      <c r="V14" s="4">
        <v>0</v>
      </c>
    </row>
    <row r="15" spans="2:22" ht="21" customHeight="1">
      <c r="B15" s="92"/>
      <c r="C15" s="22"/>
      <c r="D15" s="113"/>
      <c r="E15" s="114"/>
      <c r="F15" s="114"/>
      <c r="G15" s="114"/>
      <c r="H15" s="114"/>
      <c r="I15" s="114"/>
      <c r="J15" s="28">
        <v>7</v>
      </c>
      <c r="K15" s="28">
        <v>7</v>
      </c>
      <c r="L15" s="127" t="s">
        <v>114</v>
      </c>
      <c r="M15" s="128"/>
      <c r="N15" s="128"/>
      <c r="O15" s="128"/>
      <c r="P15" s="129"/>
      <c r="Q15" s="31">
        <f>SUM(Q11:Q14)</f>
        <v>2698.7799999999997</v>
      </c>
      <c r="R15" s="31">
        <f>SUM(R11:R14)</f>
        <v>2192.3900000000003</v>
      </c>
      <c r="S15" s="31">
        <f>SUM(S11:S14)</f>
        <v>506.3900000000001</v>
      </c>
      <c r="T15" s="30"/>
      <c r="U15" s="30"/>
      <c r="V15" s="30"/>
    </row>
    <row r="16" spans="2:22" ht="48.75" customHeight="1">
      <c r="B16" s="93"/>
      <c r="C16" s="8" t="s">
        <v>13</v>
      </c>
      <c r="D16" s="11">
        <v>8</v>
      </c>
      <c r="E16" s="11"/>
      <c r="F16" s="11"/>
      <c r="G16" s="11"/>
      <c r="H16" s="11"/>
      <c r="I16" s="11"/>
      <c r="J16" s="11">
        <v>17</v>
      </c>
      <c r="K16" s="11">
        <v>17</v>
      </c>
      <c r="L16" s="11"/>
      <c r="M16" s="11"/>
      <c r="N16" s="11"/>
      <c r="O16" s="11"/>
      <c r="P16" s="11"/>
      <c r="Q16" s="12">
        <f>Q10+Q15</f>
        <v>8004.49</v>
      </c>
      <c r="R16" s="12">
        <f>R10+R15</f>
        <v>5841.28</v>
      </c>
      <c r="S16" s="12">
        <f>S10+S15</f>
        <v>2163.21</v>
      </c>
      <c r="T16" s="13"/>
      <c r="U16" s="13"/>
      <c r="V16" s="13"/>
    </row>
    <row r="17" spans="2:22" ht="45">
      <c r="B17" s="92">
        <v>2</v>
      </c>
      <c r="C17" s="111" t="s">
        <v>243</v>
      </c>
      <c r="D17" s="1">
        <v>1</v>
      </c>
      <c r="E17" s="2" t="s">
        <v>67</v>
      </c>
      <c r="F17" s="6" t="s">
        <v>16</v>
      </c>
      <c r="G17" s="17" t="s">
        <v>71</v>
      </c>
      <c r="H17" s="18" t="s">
        <v>24</v>
      </c>
      <c r="I17" s="18" t="s">
        <v>501</v>
      </c>
      <c r="J17" s="2" t="s">
        <v>72</v>
      </c>
      <c r="K17" s="2" t="s">
        <v>72</v>
      </c>
      <c r="L17" s="1" t="s">
        <v>10</v>
      </c>
      <c r="M17" s="2" t="s">
        <v>73</v>
      </c>
      <c r="N17" s="2" t="s">
        <v>74</v>
      </c>
      <c r="O17" s="2" t="s">
        <v>75</v>
      </c>
      <c r="P17" s="2" t="s">
        <v>76</v>
      </c>
      <c r="Q17" s="1">
        <v>573.91999999999996</v>
      </c>
      <c r="R17" s="1">
        <v>571.04999999999995</v>
      </c>
      <c r="S17" s="4">
        <f t="shared" si="0"/>
        <v>2.8700000000000045</v>
      </c>
      <c r="T17" s="1" t="s">
        <v>38</v>
      </c>
      <c r="U17" s="4">
        <v>0</v>
      </c>
      <c r="V17" s="4">
        <v>0</v>
      </c>
    </row>
    <row r="18" spans="2:22">
      <c r="B18" s="92"/>
      <c r="C18" s="111"/>
      <c r="D18" s="113"/>
      <c r="E18" s="114"/>
      <c r="F18" s="114"/>
      <c r="G18" s="114"/>
      <c r="H18" s="114"/>
      <c r="I18" s="114"/>
      <c r="J18" s="28">
        <v>2</v>
      </c>
      <c r="K18" s="28">
        <v>2</v>
      </c>
      <c r="L18" s="127" t="s">
        <v>118</v>
      </c>
      <c r="M18" s="128"/>
      <c r="N18" s="128"/>
      <c r="O18" s="128"/>
      <c r="P18" s="129"/>
      <c r="Q18" s="28">
        <f>SUM(Q17:Q17)</f>
        <v>573.91999999999996</v>
      </c>
      <c r="R18" s="28">
        <f>SUM(R17:R17)</f>
        <v>571.04999999999995</v>
      </c>
      <c r="S18" s="28">
        <f>SUM(S17:S17)</f>
        <v>2.8700000000000045</v>
      </c>
      <c r="T18" s="30"/>
      <c r="U18" s="30"/>
      <c r="V18" s="30"/>
    </row>
    <row r="19" spans="2:22" ht="45">
      <c r="B19" s="92"/>
      <c r="C19" s="111"/>
      <c r="D19" s="1">
        <v>1</v>
      </c>
      <c r="E19" s="2" t="s">
        <v>67</v>
      </c>
      <c r="F19" s="6" t="s">
        <v>16</v>
      </c>
      <c r="G19" s="17" t="s">
        <v>477</v>
      </c>
      <c r="H19" s="18" t="s">
        <v>24</v>
      </c>
      <c r="I19" s="1" t="s">
        <v>350</v>
      </c>
      <c r="J19" s="2" t="s">
        <v>77</v>
      </c>
      <c r="K19" s="2" t="s">
        <v>77</v>
      </c>
      <c r="L19" s="1" t="s">
        <v>10</v>
      </c>
      <c r="M19" s="2" t="s">
        <v>78</v>
      </c>
      <c r="N19" s="2" t="s">
        <v>79</v>
      </c>
      <c r="O19" s="2" t="s">
        <v>75</v>
      </c>
      <c r="P19" s="2" t="s">
        <v>76</v>
      </c>
      <c r="Q19" s="1">
        <v>822.4</v>
      </c>
      <c r="R19" s="1">
        <v>785.39</v>
      </c>
      <c r="S19" s="4">
        <f t="shared" si="0"/>
        <v>37.009999999999991</v>
      </c>
      <c r="T19" s="1" t="s">
        <v>38</v>
      </c>
      <c r="U19" s="4">
        <v>0</v>
      </c>
      <c r="V19" s="4">
        <v>0</v>
      </c>
    </row>
    <row r="20" spans="2:22" ht="45">
      <c r="B20" s="92"/>
      <c r="C20" s="111"/>
      <c r="D20" s="1">
        <v>2</v>
      </c>
      <c r="E20" s="2" t="s">
        <v>68</v>
      </c>
      <c r="F20" s="6" t="s">
        <v>16</v>
      </c>
      <c r="G20" s="17" t="s">
        <v>478</v>
      </c>
      <c r="H20" s="18" t="s">
        <v>24</v>
      </c>
      <c r="I20" s="1" t="s">
        <v>350</v>
      </c>
      <c r="J20" s="2" t="s">
        <v>80</v>
      </c>
      <c r="K20" s="2" t="s">
        <v>80</v>
      </c>
      <c r="L20" s="1" t="s">
        <v>10</v>
      </c>
      <c r="M20" s="19" t="s">
        <v>81</v>
      </c>
      <c r="N20" s="2" t="s">
        <v>82</v>
      </c>
      <c r="O20" s="2" t="s">
        <v>75</v>
      </c>
      <c r="P20" s="2" t="s">
        <v>83</v>
      </c>
      <c r="Q20" s="1">
        <v>2219.7800000000002</v>
      </c>
      <c r="R20" s="1">
        <v>2186.4899999999998</v>
      </c>
      <c r="S20" s="4">
        <f t="shared" si="0"/>
        <v>33.290000000000418</v>
      </c>
      <c r="T20" s="1" t="s">
        <v>38</v>
      </c>
      <c r="U20" s="4">
        <v>0</v>
      </c>
      <c r="V20" s="4">
        <v>0</v>
      </c>
    </row>
    <row r="21" spans="2:22">
      <c r="B21" s="92"/>
      <c r="C21" s="112"/>
      <c r="D21" s="113"/>
      <c r="E21" s="114"/>
      <c r="F21" s="114"/>
      <c r="G21" s="114"/>
      <c r="H21" s="114"/>
      <c r="I21" s="114"/>
      <c r="J21" s="28">
        <v>4</v>
      </c>
      <c r="K21" s="28">
        <v>4</v>
      </c>
      <c r="L21" s="127" t="s">
        <v>470</v>
      </c>
      <c r="M21" s="128"/>
      <c r="N21" s="128"/>
      <c r="O21" s="128"/>
      <c r="P21" s="129"/>
      <c r="Q21" s="29">
        <f>SUM(Q19:Q20)</f>
        <v>3042.1800000000003</v>
      </c>
      <c r="R21" s="29">
        <f>SUM(R19:R20)</f>
        <v>2971.8799999999997</v>
      </c>
      <c r="S21" s="29">
        <f>SUM(S19:S20)</f>
        <v>70.300000000000409</v>
      </c>
      <c r="T21" s="30"/>
      <c r="U21" s="30"/>
      <c r="V21" s="30"/>
    </row>
    <row r="22" spans="2:22" ht="42" customHeight="1">
      <c r="B22" s="93"/>
      <c r="C22" s="8" t="s">
        <v>13</v>
      </c>
      <c r="D22" s="11">
        <v>3</v>
      </c>
      <c r="E22" s="15"/>
      <c r="F22" s="15"/>
      <c r="G22" s="15"/>
      <c r="H22" s="15"/>
      <c r="I22" s="15"/>
      <c r="J22" s="11">
        <v>6</v>
      </c>
      <c r="K22" s="11">
        <v>6</v>
      </c>
      <c r="L22" s="15"/>
      <c r="M22" s="15"/>
      <c r="N22" s="15"/>
      <c r="O22" s="15"/>
      <c r="P22" s="15"/>
      <c r="Q22" s="21">
        <f>Q18+Q21</f>
        <v>3616.1000000000004</v>
      </c>
      <c r="R22" s="21">
        <f>R18+R21</f>
        <v>3542.9299999999994</v>
      </c>
      <c r="S22" s="21">
        <f>S18+S21</f>
        <v>73.170000000000414</v>
      </c>
      <c r="T22" s="16"/>
      <c r="U22" s="16"/>
      <c r="V22" s="16"/>
    </row>
    <row r="23" spans="2:22" ht="135">
      <c r="B23" s="91">
        <v>3</v>
      </c>
      <c r="C23" s="110" t="s">
        <v>98</v>
      </c>
      <c r="D23" s="1">
        <v>1</v>
      </c>
      <c r="E23" s="2" t="s">
        <v>100</v>
      </c>
      <c r="F23" s="6" t="s">
        <v>16</v>
      </c>
      <c r="G23" s="2" t="s">
        <v>85</v>
      </c>
      <c r="H23" s="7" t="s">
        <v>34</v>
      </c>
      <c r="I23" s="2" t="s">
        <v>86</v>
      </c>
      <c r="J23" s="14" t="s">
        <v>352</v>
      </c>
      <c r="K23" s="14" t="s">
        <v>352</v>
      </c>
      <c r="L23" s="1" t="s">
        <v>10</v>
      </c>
      <c r="M23" s="2" t="s">
        <v>87</v>
      </c>
      <c r="N23" s="2" t="s">
        <v>88</v>
      </c>
      <c r="O23" s="2" t="s">
        <v>351</v>
      </c>
      <c r="P23" s="2" t="s">
        <v>353</v>
      </c>
      <c r="Q23" s="20">
        <f>1973463.96/1000</f>
        <v>1973.46396</v>
      </c>
      <c r="R23" s="20">
        <f>1960800/1000</f>
        <v>1960.8</v>
      </c>
      <c r="S23" s="4">
        <f>Q23-R23</f>
        <v>12.663960000000088</v>
      </c>
      <c r="T23" s="1" t="s">
        <v>38</v>
      </c>
      <c r="U23" s="4">
        <v>0</v>
      </c>
      <c r="V23" s="4">
        <v>0</v>
      </c>
    </row>
    <row r="24" spans="2:22" ht="78" customHeight="1">
      <c r="B24" s="92"/>
      <c r="C24" s="111"/>
      <c r="D24" s="1">
        <v>2</v>
      </c>
      <c r="E24" s="2" t="s">
        <v>99</v>
      </c>
      <c r="F24" s="6" t="s">
        <v>16</v>
      </c>
      <c r="G24" s="2" t="s">
        <v>89</v>
      </c>
      <c r="H24" s="7" t="s">
        <v>34</v>
      </c>
      <c r="I24" s="2" t="s">
        <v>479</v>
      </c>
      <c r="J24" s="14" t="s">
        <v>354</v>
      </c>
      <c r="K24" s="14" t="s">
        <v>354</v>
      </c>
      <c r="L24" s="1" t="s">
        <v>10</v>
      </c>
      <c r="M24" s="2" t="s">
        <v>90</v>
      </c>
      <c r="N24" s="2" t="s">
        <v>91</v>
      </c>
      <c r="O24" s="2" t="s">
        <v>11</v>
      </c>
      <c r="P24" s="2" t="s">
        <v>353</v>
      </c>
      <c r="Q24" s="20">
        <f>986628.33/1000</f>
        <v>986.62833000000001</v>
      </c>
      <c r="R24" s="20">
        <f>794600/1000</f>
        <v>794.6</v>
      </c>
      <c r="S24" s="4">
        <f>Q24-R24</f>
        <v>192.02832999999998</v>
      </c>
      <c r="T24" s="1" t="s">
        <v>38</v>
      </c>
      <c r="U24" s="4">
        <v>0</v>
      </c>
      <c r="V24" s="4">
        <v>0</v>
      </c>
    </row>
    <row r="25" spans="2:22">
      <c r="B25" s="92"/>
      <c r="C25" s="111"/>
      <c r="D25" s="113"/>
      <c r="E25" s="114"/>
      <c r="F25" s="114"/>
      <c r="G25" s="114"/>
      <c r="H25" s="114"/>
      <c r="I25" s="114"/>
      <c r="J25" s="28">
        <v>5</v>
      </c>
      <c r="K25" s="28">
        <v>5</v>
      </c>
      <c r="L25" s="127" t="s">
        <v>115</v>
      </c>
      <c r="M25" s="128"/>
      <c r="N25" s="128"/>
      <c r="O25" s="128"/>
      <c r="P25" s="129"/>
      <c r="Q25" s="32">
        <f>SUM(Q23:Q24)</f>
        <v>2960.09229</v>
      </c>
      <c r="R25" s="32">
        <f>SUM(R23:R24)</f>
        <v>2755.4</v>
      </c>
      <c r="S25" s="32">
        <f>SUM(S23:S24)</f>
        <v>204.69229000000007</v>
      </c>
      <c r="T25" s="28"/>
      <c r="U25" s="28"/>
      <c r="V25" s="28"/>
    </row>
    <row r="26" spans="2:22" ht="120">
      <c r="B26" s="92"/>
      <c r="C26" s="111"/>
      <c r="D26" s="1">
        <v>1</v>
      </c>
      <c r="E26" s="2" t="s">
        <v>101</v>
      </c>
      <c r="F26" s="6" t="s">
        <v>16</v>
      </c>
      <c r="G26" s="2" t="s">
        <v>92</v>
      </c>
      <c r="H26" s="7" t="s">
        <v>34</v>
      </c>
      <c r="I26" s="2" t="s">
        <v>480</v>
      </c>
      <c r="J26" s="2" t="s">
        <v>355</v>
      </c>
      <c r="K26" s="2" t="s">
        <v>355</v>
      </c>
      <c r="L26" s="1" t="s">
        <v>10</v>
      </c>
      <c r="M26" s="2" t="s">
        <v>93</v>
      </c>
      <c r="N26" s="2" t="s">
        <v>31</v>
      </c>
      <c r="O26" s="2" t="s">
        <v>94</v>
      </c>
      <c r="P26" s="2" t="s">
        <v>356</v>
      </c>
      <c r="Q26" s="20">
        <f>2107800/1000</f>
        <v>2107.8000000000002</v>
      </c>
      <c r="R26" s="20">
        <f>2100800/1000</f>
        <v>2100.8000000000002</v>
      </c>
      <c r="S26" s="4">
        <f>Q26-R26</f>
        <v>7</v>
      </c>
      <c r="T26" s="1" t="s">
        <v>38</v>
      </c>
      <c r="U26" s="4">
        <v>0</v>
      </c>
      <c r="V26" s="4">
        <v>0</v>
      </c>
    </row>
    <row r="27" spans="2:22" ht="45">
      <c r="B27" s="92"/>
      <c r="C27" s="111"/>
      <c r="D27" s="1">
        <v>2</v>
      </c>
      <c r="E27" s="2" t="s">
        <v>102</v>
      </c>
      <c r="F27" s="6" t="s">
        <v>16</v>
      </c>
      <c r="G27" s="2" t="s">
        <v>95</v>
      </c>
      <c r="H27" s="7" t="s">
        <v>34</v>
      </c>
      <c r="I27" s="2" t="s">
        <v>480</v>
      </c>
      <c r="J27" s="2" t="s">
        <v>357</v>
      </c>
      <c r="K27" s="2" t="s">
        <v>357</v>
      </c>
      <c r="L27" s="1" t="s">
        <v>10</v>
      </c>
      <c r="M27" s="2" t="s">
        <v>96</v>
      </c>
      <c r="N27" s="2" t="s">
        <v>97</v>
      </c>
      <c r="O27" s="2" t="s">
        <v>11</v>
      </c>
      <c r="P27" s="2" t="s">
        <v>357</v>
      </c>
      <c r="Q27" s="20">
        <f>1299236.8/1000</f>
        <v>1299.2368000000001</v>
      </c>
      <c r="R27" s="20">
        <v>1209</v>
      </c>
      <c r="S27" s="4">
        <f>Q27-R27</f>
        <v>90.23680000000013</v>
      </c>
      <c r="T27" s="1" t="s">
        <v>38</v>
      </c>
      <c r="U27" s="4">
        <v>0</v>
      </c>
      <c r="V27" s="4">
        <v>0</v>
      </c>
    </row>
    <row r="28" spans="2:22">
      <c r="B28" s="92"/>
      <c r="C28" s="112"/>
      <c r="D28" s="113"/>
      <c r="E28" s="114"/>
      <c r="F28" s="114"/>
      <c r="G28" s="114"/>
      <c r="H28" s="114"/>
      <c r="I28" s="114"/>
      <c r="J28" s="28">
        <v>2</v>
      </c>
      <c r="K28" s="28">
        <v>2</v>
      </c>
      <c r="L28" s="127" t="s">
        <v>116</v>
      </c>
      <c r="M28" s="128"/>
      <c r="N28" s="128"/>
      <c r="O28" s="128"/>
      <c r="P28" s="129"/>
      <c r="Q28" s="32">
        <f>SUM(Q26:Q27)</f>
        <v>3407.0368000000003</v>
      </c>
      <c r="R28" s="32">
        <f>SUM(R26:R27)</f>
        <v>3309.8</v>
      </c>
      <c r="S28" s="32">
        <f>SUM(S26:S27)</f>
        <v>97.23680000000013</v>
      </c>
      <c r="T28" s="28"/>
      <c r="U28" s="28"/>
      <c r="V28" s="28"/>
    </row>
    <row r="29" spans="2:22" ht="36.75" customHeight="1">
      <c r="B29" s="93"/>
      <c r="C29" s="8" t="s">
        <v>13</v>
      </c>
      <c r="D29" s="11">
        <v>4</v>
      </c>
      <c r="E29" s="11"/>
      <c r="F29" s="11"/>
      <c r="G29" s="11"/>
      <c r="H29" s="11"/>
      <c r="I29" s="11"/>
      <c r="J29" s="11">
        <v>7</v>
      </c>
      <c r="K29" s="11">
        <v>7</v>
      </c>
      <c r="L29" s="11"/>
      <c r="M29" s="11"/>
      <c r="N29" s="11"/>
      <c r="O29" s="11"/>
      <c r="P29" s="11"/>
      <c r="Q29" s="21">
        <f>Q25+Q28</f>
        <v>6367.1290900000004</v>
      </c>
      <c r="R29" s="21">
        <f>R25+R28</f>
        <v>6065.2000000000007</v>
      </c>
      <c r="S29" s="21">
        <f>S25+S28</f>
        <v>301.9290900000002</v>
      </c>
      <c r="T29" s="11"/>
      <c r="U29" s="11"/>
      <c r="V29" s="11"/>
    </row>
    <row r="30" spans="2:22" ht="67.5" customHeight="1">
      <c r="B30" s="86">
        <v>4</v>
      </c>
      <c r="C30" s="110" t="s">
        <v>117</v>
      </c>
      <c r="D30" s="23">
        <v>1</v>
      </c>
      <c r="E30" s="24" t="s">
        <v>103</v>
      </c>
      <c r="F30" s="6" t="s">
        <v>16</v>
      </c>
      <c r="G30" s="25" t="s">
        <v>104</v>
      </c>
      <c r="H30" s="7" t="s">
        <v>24</v>
      </c>
      <c r="I30" s="1" t="s">
        <v>350</v>
      </c>
      <c r="J30" s="24" t="s">
        <v>105</v>
      </c>
      <c r="K30" s="24" t="s">
        <v>105</v>
      </c>
      <c r="L30" s="24" t="s">
        <v>10</v>
      </c>
      <c r="M30" s="24" t="s">
        <v>106</v>
      </c>
      <c r="N30" s="24" t="s">
        <v>109</v>
      </c>
      <c r="O30" s="25" t="s">
        <v>110</v>
      </c>
      <c r="P30" s="24" t="s">
        <v>111</v>
      </c>
      <c r="Q30" s="26">
        <v>3788.5</v>
      </c>
      <c r="R30" s="26">
        <v>3788.5</v>
      </c>
      <c r="S30" s="4">
        <f>Q30-R30</f>
        <v>0</v>
      </c>
      <c r="T30" s="1" t="s">
        <v>38</v>
      </c>
      <c r="U30" s="4">
        <v>0</v>
      </c>
      <c r="V30" s="4">
        <v>0</v>
      </c>
    </row>
    <row r="31" spans="2:22" ht="18" customHeight="1">
      <c r="B31" s="86"/>
      <c r="C31" s="111"/>
      <c r="D31" s="113"/>
      <c r="E31" s="114"/>
      <c r="F31" s="114"/>
      <c r="G31" s="114"/>
      <c r="H31" s="114"/>
      <c r="I31" s="115"/>
      <c r="J31" s="28">
        <v>1</v>
      </c>
      <c r="K31" s="33">
        <v>1</v>
      </c>
      <c r="L31" s="130" t="s">
        <v>119</v>
      </c>
      <c r="M31" s="131"/>
      <c r="N31" s="131"/>
      <c r="O31" s="131"/>
      <c r="P31" s="132"/>
      <c r="Q31" s="34">
        <v>3788.5</v>
      </c>
      <c r="R31" s="34">
        <v>3788.5</v>
      </c>
      <c r="S31" s="29">
        <f>Q31-R31</f>
        <v>0</v>
      </c>
      <c r="T31" s="30"/>
      <c r="U31" s="30"/>
      <c r="V31" s="30"/>
    </row>
    <row r="32" spans="2:22" ht="95.25" customHeight="1">
      <c r="B32" s="86"/>
      <c r="C32" s="111"/>
      <c r="D32" s="23">
        <v>1</v>
      </c>
      <c r="E32" s="24" t="s">
        <v>103</v>
      </c>
      <c r="F32" s="6" t="s">
        <v>16</v>
      </c>
      <c r="G32" s="24" t="s">
        <v>107</v>
      </c>
      <c r="H32" s="7" t="s">
        <v>24</v>
      </c>
      <c r="I32" s="1" t="s">
        <v>350</v>
      </c>
      <c r="J32" s="24" t="s">
        <v>105</v>
      </c>
      <c r="K32" s="24" t="s">
        <v>105</v>
      </c>
      <c r="L32" s="24" t="s">
        <v>10</v>
      </c>
      <c r="M32" s="24" t="s">
        <v>108</v>
      </c>
      <c r="N32" s="27" t="s">
        <v>112</v>
      </c>
      <c r="O32" s="25" t="s">
        <v>110</v>
      </c>
      <c r="P32" s="24" t="s">
        <v>111</v>
      </c>
      <c r="Q32" s="26">
        <v>4460.08</v>
      </c>
      <c r="R32" s="26">
        <v>4460.08</v>
      </c>
      <c r="S32" s="4">
        <f>Q32-R32</f>
        <v>0</v>
      </c>
      <c r="T32" s="1" t="s">
        <v>38</v>
      </c>
      <c r="U32" s="4">
        <v>0</v>
      </c>
      <c r="V32" s="4">
        <v>0</v>
      </c>
    </row>
    <row r="33" spans="2:22" ht="15.75" customHeight="1">
      <c r="B33" s="86"/>
      <c r="C33" s="112"/>
      <c r="D33" s="113"/>
      <c r="E33" s="114"/>
      <c r="F33" s="114"/>
      <c r="G33" s="114"/>
      <c r="H33" s="114"/>
      <c r="I33" s="115"/>
      <c r="J33" s="33">
        <v>1</v>
      </c>
      <c r="K33" s="33">
        <v>1</v>
      </c>
      <c r="L33" s="130" t="s">
        <v>120</v>
      </c>
      <c r="M33" s="131"/>
      <c r="N33" s="131"/>
      <c r="O33" s="131"/>
      <c r="P33" s="132"/>
      <c r="Q33" s="34">
        <v>4460.08</v>
      </c>
      <c r="R33" s="34">
        <v>4460.08</v>
      </c>
      <c r="S33" s="29">
        <f>Q33-R33</f>
        <v>0</v>
      </c>
      <c r="T33" s="30"/>
      <c r="U33" s="30"/>
      <c r="V33" s="30"/>
    </row>
    <row r="34" spans="2:22" ht="34.5" customHeight="1">
      <c r="B34" s="86"/>
      <c r="C34" s="8" t="s">
        <v>13</v>
      </c>
      <c r="D34" s="11">
        <v>2</v>
      </c>
      <c r="E34" s="16"/>
      <c r="F34" s="16"/>
      <c r="G34" s="16"/>
      <c r="H34" s="16"/>
      <c r="I34" s="16"/>
      <c r="J34" s="11">
        <v>2</v>
      </c>
      <c r="K34" s="11">
        <v>2</v>
      </c>
      <c r="L34" s="16"/>
      <c r="M34" s="16"/>
      <c r="N34" s="16"/>
      <c r="O34" s="16"/>
      <c r="P34" s="16"/>
      <c r="Q34" s="12">
        <f>Q31+Q33</f>
        <v>8248.58</v>
      </c>
      <c r="R34" s="12">
        <f>R31+R33</f>
        <v>8248.58</v>
      </c>
      <c r="S34" s="12">
        <f>S31+S33</f>
        <v>0</v>
      </c>
      <c r="T34" s="16"/>
      <c r="U34" s="16"/>
      <c r="V34" s="16"/>
    </row>
    <row r="35" spans="2:22" ht="86.25" customHeight="1">
      <c r="B35" s="86">
        <v>5</v>
      </c>
      <c r="C35" s="133" t="s">
        <v>122</v>
      </c>
      <c r="D35" s="1">
        <v>1</v>
      </c>
      <c r="E35" s="2" t="s">
        <v>126</v>
      </c>
      <c r="F35" s="6" t="s">
        <v>16</v>
      </c>
      <c r="G35" s="2" t="s">
        <v>130</v>
      </c>
      <c r="H35" s="7" t="s">
        <v>34</v>
      </c>
      <c r="I35" s="2" t="s">
        <v>70</v>
      </c>
      <c r="J35" s="2" t="s">
        <v>358</v>
      </c>
      <c r="K35" s="2" t="s">
        <v>358</v>
      </c>
      <c r="L35" s="1" t="s">
        <v>10</v>
      </c>
      <c r="M35" s="1" t="s">
        <v>123</v>
      </c>
      <c r="N35" s="1" t="s">
        <v>124</v>
      </c>
      <c r="O35" s="2" t="s">
        <v>125</v>
      </c>
      <c r="P35" s="2" t="s">
        <v>359</v>
      </c>
      <c r="Q35" s="1">
        <v>234.71</v>
      </c>
      <c r="R35" s="4">
        <v>180</v>
      </c>
      <c r="S35" s="4">
        <f t="shared" ref="S35:S40" si="1">Q35-R35</f>
        <v>54.710000000000008</v>
      </c>
      <c r="T35" s="1" t="s">
        <v>38</v>
      </c>
      <c r="U35" s="4">
        <v>0</v>
      </c>
      <c r="V35" s="4">
        <v>0</v>
      </c>
    </row>
    <row r="36" spans="2:22">
      <c r="B36" s="86"/>
      <c r="C36" s="133"/>
      <c r="D36" s="134"/>
      <c r="E36" s="134"/>
      <c r="F36" s="134"/>
      <c r="G36" s="134"/>
      <c r="H36" s="134"/>
      <c r="I36" s="134"/>
      <c r="J36" s="28">
        <v>2</v>
      </c>
      <c r="K36" s="28">
        <v>2</v>
      </c>
      <c r="L36" s="85" t="s">
        <v>145</v>
      </c>
      <c r="M36" s="85"/>
      <c r="N36" s="85"/>
      <c r="O36" s="85"/>
      <c r="P36" s="85"/>
      <c r="Q36" s="28">
        <v>234.71</v>
      </c>
      <c r="R36" s="29">
        <v>180</v>
      </c>
      <c r="S36" s="29">
        <f t="shared" si="1"/>
        <v>54.710000000000008</v>
      </c>
      <c r="T36" s="28"/>
      <c r="U36" s="28"/>
      <c r="V36" s="28"/>
    </row>
    <row r="37" spans="2:22" ht="60">
      <c r="B37" s="86"/>
      <c r="C37" s="133"/>
      <c r="D37" s="1">
        <v>1</v>
      </c>
      <c r="E37" s="2" t="s">
        <v>127</v>
      </c>
      <c r="F37" s="6" t="s">
        <v>16</v>
      </c>
      <c r="G37" s="36" t="s">
        <v>142</v>
      </c>
      <c r="H37" s="1" t="s">
        <v>24</v>
      </c>
      <c r="I37" s="2" t="s">
        <v>481</v>
      </c>
      <c r="J37" s="2" t="s">
        <v>360</v>
      </c>
      <c r="K37" s="2" t="s">
        <v>360</v>
      </c>
      <c r="L37" s="1" t="s">
        <v>10</v>
      </c>
      <c r="M37" s="3" t="s">
        <v>131</v>
      </c>
      <c r="N37" s="1" t="s">
        <v>124</v>
      </c>
      <c r="O37" s="1" t="s">
        <v>28</v>
      </c>
      <c r="P37" s="35" t="s">
        <v>361</v>
      </c>
      <c r="Q37" s="1">
        <v>3512.19</v>
      </c>
      <c r="R37" s="1">
        <v>2793.38</v>
      </c>
      <c r="S37" s="1">
        <f t="shared" si="1"/>
        <v>718.81</v>
      </c>
      <c r="T37" s="1" t="s">
        <v>38</v>
      </c>
      <c r="U37" s="4">
        <v>0</v>
      </c>
      <c r="V37" s="4">
        <v>0</v>
      </c>
    </row>
    <row r="38" spans="2:22" ht="90">
      <c r="B38" s="86"/>
      <c r="C38" s="133"/>
      <c r="D38" s="1">
        <v>2</v>
      </c>
      <c r="E38" s="2" t="s">
        <v>128</v>
      </c>
      <c r="F38" s="6" t="s">
        <v>16</v>
      </c>
      <c r="G38" s="46" t="s">
        <v>184</v>
      </c>
      <c r="H38" s="7" t="s">
        <v>34</v>
      </c>
      <c r="I38" s="2" t="s">
        <v>132</v>
      </c>
      <c r="J38" s="2" t="s">
        <v>362</v>
      </c>
      <c r="K38" s="2" t="s">
        <v>362</v>
      </c>
      <c r="L38" s="1" t="s">
        <v>10</v>
      </c>
      <c r="M38" s="1" t="s">
        <v>133</v>
      </c>
      <c r="N38" s="1" t="s">
        <v>124</v>
      </c>
      <c r="O38" s="2" t="s">
        <v>134</v>
      </c>
      <c r="P38" s="2" t="s">
        <v>363</v>
      </c>
      <c r="Q38" s="1">
        <v>189.74</v>
      </c>
      <c r="R38" s="4">
        <v>98</v>
      </c>
      <c r="S38" s="1">
        <f t="shared" si="1"/>
        <v>91.740000000000009</v>
      </c>
      <c r="T38" s="1" t="s">
        <v>38</v>
      </c>
      <c r="U38" s="4">
        <v>0</v>
      </c>
      <c r="V38" s="4">
        <v>0</v>
      </c>
    </row>
    <row r="39" spans="2:22" ht="75">
      <c r="B39" s="86"/>
      <c r="C39" s="133"/>
      <c r="D39" s="1">
        <v>3</v>
      </c>
      <c r="E39" s="2" t="s">
        <v>129</v>
      </c>
      <c r="F39" s="6" t="s">
        <v>16</v>
      </c>
      <c r="G39" s="37"/>
      <c r="H39" s="14" t="s">
        <v>69</v>
      </c>
      <c r="I39" s="2" t="s">
        <v>132</v>
      </c>
      <c r="J39" s="1"/>
      <c r="K39" s="1"/>
      <c r="L39" s="1" t="s">
        <v>38</v>
      </c>
      <c r="M39" s="1" t="s">
        <v>135</v>
      </c>
      <c r="N39" s="1" t="s">
        <v>136</v>
      </c>
      <c r="O39" s="1" t="s">
        <v>28</v>
      </c>
      <c r="P39" s="2" t="s">
        <v>361</v>
      </c>
      <c r="Q39" s="1">
        <v>49.02</v>
      </c>
      <c r="R39" s="1">
        <v>49.02</v>
      </c>
      <c r="S39" s="1">
        <f t="shared" si="1"/>
        <v>0</v>
      </c>
      <c r="T39" s="1" t="s">
        <v>38</v>
      </c>
      <c r="U39" s="4">
        <v>0</v>
      </c>
      <c r="V39" s="4">
        <v>0</v>
      </c>
    </row>
    <row r="40" spans="2:22" ht="87" customHeight="1">
      <c r="B40" s="86"/>
      <c r="C40" s="133"/>
      <c r="D40" s="1">
        <v>4</v>
      </c>
      <c r="E40" s="2" t="s">
        <v>129</v>
      </c>
      <c r="F40" s="6" t="s">
        <v>16</v>
      </c>
      <c r="G40" s="38" t="s">
        <v>143</v>
      </c>
      <c r="H40" s="7" t="s">
        <v>34</v>
      </c>
      <c r="I40" s="2" t="s">
        <v>482</v>
      </c>
      <c r="J40" s="2" t="s">
        <v>137</v>
      </c>
      <c r="K40" s="2" t="s">
        <v>137</v>
      </c>
      <c r="L40" s="1" t="s">
        <v>10</v>
      </c>
      <c r="M40" s="1" t="s">
        <v>138</v>
      </c>
      <c r="N40" s="1" t="s">
        <v>124</v>
      </c>
      <c r="O40" s="1" t="s">
        <v>139</v>
      </c>
      <c r="P40" s="2" t="s">
        <v>364</v>
      </c>
      <c r="Q40" s="1">
        <v>6362.08</v>
      </c>
      <c r="R40" s="4">
        <v>4800</v>
      </c>
      <c r="S40" s="1">
        <f t="shared" si="1"/>
        <v>1562.08</v>
      </c>
      <c r="T40" s="1" t="s">
        <v>38</v>
      </c>
      <c r="U40" s="4">
        <v>0</v>
      </c>
      <c r="V40" s="4">
        <v>0</v>
      </c>
    </row>
    <row r="41" spans="2:22">
      <c r="B41" s="86"/>
      <c r="C41" s="133"/>
      <c r="D41" s="113"/>
      <c r="E41" s="114"/>
      <c r="F41" s="114"/>
      <c r="G41" s="114"/>
      <c r="H41" s="114"/>
      <c r="I41" s="115"/>
      <c r="J41" s="28">
        <v>9</v>
      </c>
      <c r="K41" s="28">
        <v>9</v>
      </c>
      <c r="L41" s="85" t="s">
        <v>144</v>
      </c>
      <c r="M41" s="85"/>
      <c r="N41" s="85"/>
      <c r="O41" s="85"/>
      <c r="P41" s="85"/>
      <c r="Q41" s="28">
        <f>SUM(Q37:Q40)</f>
        <v>10113.030000000001</v>
      </c>
      <c r="R41" s="28">
        <f>SUM(R37:R40)</f>
        <v>7740.4</v>
      </c>
      <c r="S41" s="28">
        <f>SUM(S37:S40)</f>
        <v>2372.63</v>
      </c>
      <c r="T41" s="28"/>
      <c r="U41" s="28"/>
      <c r="V41" s="28"/>
    </row>
    <row r="42" spans="2:22" ht="30">
      <c r="B42" s="86"/>
      <c r="C42" s="8" t="s">
        <v>13</v>
      </c>
      <c r="D42" s="11">
        <v>5</v>
      </c>
      <c r="E42" s="11"/>
      <c r="F42" s="11"/>
      <c r="G42" s="11"/>
      <c r="H42" s="11"/>
      <c r="I42" s="11"/>
      <c r="J42" s="11">
        <v>11</v>
      </c>
      <c r="K42" s="11">
        <v>11</v>
      </c>
      <c r="L42" s="11"/>
      <c r="M42" s="11"/>
      <c r="N42" s="11"/>
      <c r="O42" s="11"/>
      <c r="P42" s="11"/>
      <c r="Q42" s="11">
        <f>Q36+Q41</f>
        <v>10347.74</v>
      </c>
      <c r="R42" s="11">
        <f>R36+R41</f>
        <v>7920.4</v>
      </c>
      <c r="S42" s="11">
        <f>S36+S41</f>
        <v>2427.34</v>
      </c>
      <c r="T42" s="11"/>
      <c r="U42" s="11"/>
      <c r="V42" s="11"/>
    </row>
    <row r="43" spans="2:22" ht="84.75" customHeight="1">
      <c r="B43" s="91">
        <v>6</v>
      </c>
      <c r="C43" s="110" t="s">
        <v>146</v>
      </c>
      <c r="D43" s="1">
        <v>1</v>
      </c>
      <c r="E43" s="2" t="s">
        <v>367</v>
      </c>
      <c r="F43" s="1" t="s">
        <v>183</v>
      </c>
      <c r="G43" s="2" t="s">
        <v>149</v>
      </c>
      <c r="H43" s="1" t="s">
        <v>24</v>
      </c>
      <c r="I43" s="2" t="s">
        <v>480</v>
      </c>
      <c r="J43" s="2" t="s">
        <v>365</v>
      </c>
      <c r="K43" s="2" t="s">
        <v>365</v>
      </c>
      <c r="L43" s="2" t="s">
        <v>10</v>
      </c>
      <c r="M43" s="2" t="s">
        <v>366</v>
      </c>
      <c r="N43" s="2" t="s">
        <v>151</v>
      </c>
      <c r="O43" s="2" t="s">
        <v>152</v>
      </c>
      <c r="P43" s="2" t="s">
        <v>153</v>
      </c>
      <c r="Q43" s="39">
        <v>5402.16</v>
      </c>
      <c r="R43" s="9">
        <v>5375.1491999999998</v>
      </c>
      <c r="S43" s="39">
        <f>Q43-R43</f>
        <v>27.010800000000017</v>
      </c>
      <c r="T43" s="1" t="s">
        <v>38</v>
      </c>
      <c r="U43" s="4">
        <v>0</v>
      </c>
      <c r="V43" s="4">
        <v>0</v>
      </c>
    </row>
    <row r="44" spans="2:22" ht="102" customHeight="1">
      <c r="B44" s="92"/>
      <c r="C44" s="111"/>
      <c r="D44" s="1">
        <v>2</v>
      </c>
      <c r="E44" s="2" t="s">
        <v>147</v>
      </c>
      <c r="F44" s="1" t="s">
        <v>183</v>
      </c>
      <c r="G44" s="2" t="s">
        <v>154</v>
      </c>
      <c r="H44" s="1" t="s">
        <v>24</v>
      </c>
      <c r="I44" s="2" t="s">
        <v>132</v>
      </c>
      <c r="J44" s="2" t="s">
        <v>368</v>
      </c>
      <c r="K44" s="2" t="s">
        <v>368</v>
      </c>
      <c r="L44" s="2" t="s">
        <v>10</v>
      </c>
      <c r="M44" s="2" t="s">
        <v>369</v>
      </c>
      <c r="N44" s="2" t="s">
        <v>151</v>
      </c>
      <c r="O44" s="2" t="s">
        <v>155</v>
      </c>
      <c r="P44" s="2" t="s">
        <v>153</v>
      </c>
      <c r="Q44" s="18">
        <v>353.99520000000001</v>
      </c>
      <c r="R44" s="9">
        <v>198.89086</v>
      </c>
      <c r="S44" s="39">
        <f>Q44-R44</f>
        <v>155.10434000000001</v>
      </c>
      <c r="T44" s="1" t="s">
        <v>38</v>
      </c>
      <c r="U44" s="4">
        <v>0</v>
      </c>
      <c r="V44" s="4">
        <v>0</v>
      </c>
    </row>
    <row r="45" spans="2:22" ht="108.75" customHeight="1">
      <c r="B45" s="92"/>
      <c r="C45" s="111"/>
      <c r="D45" s="1">
        <v>3</v>
      </c>
      <c r="E45" s="2" t="s">
        <v>148</v>
      </c>
      <c r="F45" s="1" t="s">
        <v>183</v>
      </c>
      <c r="G45" s="2" t="s">
        <v>156</v>
      </c>
      <c r="H45" s="1" t="s">
        <v>24</v>
      </c>
      <c r="I45" s="2" t="s">
        <v>132</v>
      </c>
      <c r="J45" s="2" t="s">
        <v>370</v>
      </c>
      <c r="K45" s="2" t="s">
        <v>370</v>
      </c>
      <c r="L45" s="2" t="s">
        <v>10</v>
      </c>
      <c r="M45" s="2" t="s">
        <v>371</v>
      </c>
      <c r="N45" s="2" t="s">
        <v>151</v>
      </c>
      <c r="O45" s="2" t="s">
        <v>157</v>
      </c>
      <c r="P45" s="2" t="s">
        <v>153</v>
      </c>
      <c r="Q45" s="18">
        <v>377.97552000000002</v>
      </c>
      <c r="R45" s="18">
        <v>178.98124000000001</v>
      </c>
      <c r="S45" s="39">
        <f>Q45-R45</f>
        <v>198.99428</v>
      </c>
      <c r="T45" s="1" t="s">
        <v>38</v>
      </c>
      <c r="U45" s="4">
        <v>0</v>
      </c>
      <c r="V45" s="4">
        <v>0</v>
      </c>
    </row>
    <row r="46" spans="2:22">
      <c r="B46" s="92"/>
      <c r="C46" s="111"/>
      <c r="D46" s="113"/>
      <c r="E46" s="114"/>
      <c r="F46" s="114"/>
      <c r="G46" s="114"/>
      <c r="H46" s="114"/>
      <c r="I46" s="115"/>
      <c r="J46" s="28">
        <v>11</v>
      </c>
      <c r="K46" s="28">
        <v>11</v>
      </c>
      <c r="L46" s="85" t="s">
        <v>158</v>
      </c>
      <c r="M46" s="85"/>
      <c r="N46" s="85"/>
      <c r="O46" s="85"/>
      <c r="P46" s="85"/>
      <c r="Q46" s="31">
        <f>SUM(Q43:Q45)</f>
        <v>6134.1307200000001</v>
      </c>
      <c r="R46" s="31">
        <f>SUM(R43:R45)</f>
        <v>5753.0213000000003</v>
      </c>
      <c r="S46" s="31">
        <f>SUM(S43:S45)</f>
        <v>381.10942</v>
      </c>
      <c r="T46" s="28"/>
      <c r="U46" s="28"/>
      <c r="V46" s="28"/>
    </row>
    <row r="47" spans="2:22" ht="63.75" customHeight="1">
      <c r="B47" s="92"/>
      <c r="C47" s="111"/>
      <c r="D47" s="91">
        <v>1</v>
      </c>
      <c r="E47" s="94" t="s">
        <v>148</v>
      </c>
      <c r="F47" s="91" t="s">
        <v>183</v>
      </c>
      <c r="G47" s="94" t="s">
        <v>159</v>
      </c>
      <c r="H47" s="94" t="s">
        <v>24</v>
      </c>
      <c r="I47" s="94" t="s">
        <v>483</v>
      </c>
      <c r="J47" s="94" t="s">
        <v>173</v>
      </c>
      <c r="K47" s="94" t="s">
        <v>173</v>
      </c>
      <c r="L47" s="94" t="s">
        <v>10</v>
      </c>
      <c r="M47" s="94" t="s">
        <v>174</v>
      </c>
      <c r="N47" s="94" t="s">
        <v>160</v>
      </c>
      <c r="O47" s="122" t="s">
        <v>11</v>
      </c>
      <c r="P47" s="94" t="s">
        <v>153</v>
      </c>
      <c r="Q47" s="116">
        <v>5518.8</v>
      </c>
      <c r="R47" s="116">
        <v>2723.0364</v>
      </c>
      <c r="S47" s="106">
        <f>Q47-R47</f>
        <v>2795.7636000000002</v>
      </c>
      <c r="T47" s="91" t="s">
        <v>38</v>
      </c>
      <c r="U47" s="107">
        <v>0</v>
      </c>
      <c r="V47" s="107">
        <v>0</v>
      </c>
    </row>
    <row r="48" spans="2:22" ht="3" customHeight="1">
      <c r="B48" s="92"/>
      <c r="C48" s="111"/>
      <c r="D48" s="92"/>
      <c r="E48" s="95"/>
      <c r="F48" s="92"/>
      <c r="G48" s="95"/>
      <c r="H48" s="95"/>
      <c r="I48" s="95"/>
      <c r="J48" s="95"/>
      <c r="K48" s="95"/>
      <c r="L48" s="95"/>
      <c r="M48" s="95"/>
      <c r="N48" s="95"/>
      <c r="O48" s="123"/>
      <c r="P48" s="95"/>
      <c r="Q48" s="117"/>
      <c r="R48" s="117"/>
      <c r="S48" s="125"/>
      <c r="T48" s="92"/>
      <c r="U48" s="108"/>
      <c r="V48" s="108"/>
    </row>
    <row r="49" spans="2:22" ht="15.75" customHeight="1">
      <c r="B49" s="92"/>
      <c r="C49" s="111"/>
      <c r="D49" s="93"/>
      <c r="E49" s="96"/>
      <c r="F49" s="93"/>
      <c r="G49" s="96"/>
      <c r="H49" s="96"/>
      <c r="I49" s="96"/>
      <c r="J49" s="96"/>
      <c r="K49" s="96"/>
      <c r="L49" s="96"/>
      <c r="M49" s="96"/>
      <c r="N49" s="96"/>
      <c r="O49" s="124"/>
      <c r="P49" s="96"/>
      <c r="Q49" s="118"/>
      <c r="R49" s="118"/>
      <c r="S49" s="126"/>
      <c r="T49" s="93"/>
      <c r="U49" s="109"/>
      <c r="V49" s="109"/>
    </row>
    <row r="50" spans="2:22" ht="15" customHeight="1">
      <c r="B50" s="92"/>
      <c r="C50" s="111"/>
      <c r="D50" s="91">
        <v>2</v>
      </c>
      <c r="E50" s="94" t="s">
        <v>148</v>
      </c>
      <c r="F50" s="91" t="s">
        <v>183</v>
      </c>
      <c r="G50" s="94"/>
      <c r="H50" s="119" t="s">
        <v>69</v>
      </c>
      <c r="I50" s="94" t="s">
        <v>150</v>
      </c>
      <c r="J50" s="94"/>
      <c r="K50" s="94"/>
      <c r="L50" s="94" t="s">
        <v>10</v>
      </c>
      <c r="M50" s="94" t="s">
        <v>175</v>
      </c>
      <c r="N50" s="94" t="s">
        <v>161</v>
      </c>
      <c r="O50" s="122" t="s">
        <v>11</v>
      </c>
      <c r="P50" s="94" t="s">
        <v>162</v>
      </c>
      <c r="Q50" s="116">
        <v>466.37639999999999</v>
      </c>
      <c r="R50" s="116">
        <v>466.37639999999999</v>
      </c>
      <c r="S50" s="106">
        <f>Q50-R50</f>
        <v>0</v>
      </c>
      <c r="T50" s="91" t="s">
        <v>38</v>
      </c>
      <c r="U50" s="107">
        <v>0</v>
      </c>
      <c r="V50" s="107">
        <v>0</v>
      </c>
    </row>
    <row r="51" spans="2:22">
      <c r="B51" s="92"/>
      <c r="C51" s="111"/>
      <c r="D51" s="92"/>
      <c r="E51" s="95"/>
      <c r="F51" s="92"/>
      <c r="G51" s="95"/>
      <c r="H51" s="120"/>
      <c r="I51" s="95"/>
      <c r="J51" s="95"/>
      <c r="K51" s="95"/>
      <c r="L51" s="95"/>
      <c r="M51" s="95"/>
      <c r="N51" s="95"/>
      <c r="O51" s="123"/>
      <c r="P51" s="95"/>
      <c r="Q51" s="117"/>
      <c r="R51" s="117"/>
      <c r="S51" s="92"/>
      <c r="T51" s="92"/>
      <c r="U51" s="108"/>
      <c r="V51" s="108"/>
    </row>
    <row r="52" spans="2:22">
      <c r="B52" s="92"/>
      <c r="C52" s="111"/>
      <c r="D52" s="93"/>
      <c r="E52" s="96"/>
      <c r="F52" s="93"/>
      <c r="G52" s="96"/>
      <c r="H52" s="121"/>
      <c r="I52" s="96"/>
      <c r="J52" s="96"/>
      <c r="K52" s="96"/>
      <c r="L52" s="96"/>
      <c r="M52" s="96"/>
      <c r="N52" s="96"/>
      <c r="O52" s="124"/>
      <c r="P52" s="96"/>
      <c r="Q52" s="118"/>
      <c r="R52" s="118"/>
      <c r="S52" s="93"/>
      <c r="T52" s="93"/>
      <c r="U52" s="109"/>
      <c r="V52" s="109"/>
    </row>
    <row r="53" spans="2:22">
      <c r="B53" s="92"/>
      <c r="C53" s="111"/>
      <c r="D53" s="91">
        <v>3</v>
      </c>
      <c r="E53" s="94" t="s">
        <v>148</v>
      </c>
      <c r="F53" s="91" t="s">
        <v>183</v>
      </c>
      <c r="G53" s="94"/>
      <c r="H53" s="119" t="s">
        <v>69</v>
      </c>
      <c r="I53" s="94" t="s">
        <v>150</v>
      </c>
      <c r="J53" s="94"/>
      <c r="K53" s="94"/>
      <c r="L53" s="94" t="s">
        <v>10</v>
      </c>
      <c r="M53" s="94" t="s">
        <v>176</v>
      </c>
      <c r="N53" s="94" t="s">
        <v>163</v>
      </c>
      <c r="O53" s="122" t="s">
        <v>11</v>
      </c>
      <c r="P53" s="94" t="s">
        <v>164</v>
      </c>
      <c r="Q53" s="116">
        <v>466.37639999999999</v>
      </c>
      <c r="R53" s="116">
        <v>466.37639999999999</v>
      </c>
      <c r="S53" s="106">
        <f>Q53-R53</f>
        <v>0</v>
      </c>
      <c r="T53" s="91" t="s">
        <v>38</v>
      </c>
      <c r="U53" s="107">
        <v>0</v>
      </c>
      <c r="V53" s="107">
        <v>0</v>
      </c>
    </row>
    <row r="54" spans="2:22">
      <c r="B54" s="92"/>
      <c r="C54" s="111"/>
      <c r="D54" s="92"/>
      <c r="E54" s="95"/>
      <c r="F54" s="92"/>
      <c r="G54" s="95"/>
      <c r="H54" s="120"/>
      <c r="I54" s="95"/>
      <c r="J54" s="95"/>
      <c r="K54" s="95"/>
      <c r="L54" s="95"/>
      <c r="M54" s="95"/>
      <c r="N54" s="95"/>
      <c r="O54" s="123"/>
      <c r="P54" s="95"/>
      <c r="Q54" s="117"/>
      <c r="R54" s="117"/>
      <c r="S54" s="92"/>
      <c r="T54" s="92"/>
      <c r="U54" s="108"/>
      <c r="V54" s="108"/>
    </row>
    <row r="55" spans="2:22">
      <c r="B55" s="92"/>
      <c r="C55" s="111"/>
      <c r="D55" s="93"/>
      <c r="E55" s="96"/>
      <c r="F55" s="93"/>
      <c r="G55" s="96"/>
      <c r="H55" s="121"/>
      <c r="I55" s="96"/>
      <c r="J55" s="96"/>
      <c r="K55" s="96"/>
      <c r="L55" s="96"/>
      <c r="M55" s="96"/>
      <c r="N55" s="96"/>
      <c r="O55" s="124"/>
      <c r="P55" s="96"/>
      <c r="Q55" s="118"/>
      <c r="R55" s="118"/>
      <c r="S55" s="93"/>
      <c r="T55" s="93"/>
      <c r="U55" s="109"/>
      <c r="V55" s="109"/>
    </row>
    <row r="56" spans="2:22" ht="15" customHeight="1">
      <c r="B56" s="92"/>
      <c r="C56" s="111"/>
      <c r="D56" s="91">
        <v>4</v>
      </c>
      <c r="E56" s="94" t="s">
        <v>148</v>
      </c>
      <c r="F56" s="91" t="s">
        <v>183</v>
      </c>
      <c r="G56" s="94" t="s">
        <v>165</v>
      </c>
      <c r="H56" s="94" t="s">
        <v>24</v>
      </c>
      <c r="I56" s="94" t="s">
        <v>483</v>
      </c>
      <c r="J56" s="94" t="s">
        <v>166</v>
      </c>
      <c r="K56" s="94" t="s">
        <v>166</v>
      </c>
      <c r="L56" s="94" t="s">
        <v>10</v>
      </c>
      <c r="M56" s="94" t="s">
        <v>177</v>
      </c>
      <c r="N56" s="94" t="s">
        <v>167</v>
      </c>
      <c r="O56" s="94" t="s">
        <v>11</v>
      </c>
      <c r="P56" s="94" t="s">
        <v>164</v>
      </c>
      <c r="Q56" s="94">
        <v>1844.64</v>
      </c>
      <c r="R56" s="94">
        <v>1844.64</v>
      </c>
      <c r="S56" s="106">
        <f>Q56-R56</f>
        <v>0</v>
      </c>
      <c r="T56" s="91" t="s">
        <v>38</v>
      </c>
      <c r="U56" s="107">
        <v>0</v>
      </c>
      <c r="V56" s="107">
        <v>0</v>
      </c>
    </row>
    <row r="57" spans="2:22">
      <c r="B57" s="92"/>
      <c r="C57" s="111"/>
      <c r="D57" s="92"/>
      <c r="E57" s="95"/>
      <c r="F57" s="92"/>
      <c r="G57" s="95"/>
      <c r="H57" s="95"/>
      <c r="I57" s="95"/>
      <c r="J57" s="95"/>
      <c r="K57" s="95"/>
      <c r="L57" s="95"/>
      <c r="M57" s="95"/>
      <c r="N57" s="95"/>
      <c r="O57" s="95"/>
      <c r="P57" s="95"/>
      <c r="Q57" s="95"/>
      <c r="R57" s="95"/>
      <c r="S57" s="92"/>
      <c r="T57" s="92"/>
      <c r="U57" s="108"/>
      <c r="V57" s="108"/>
    </row>
    <row r="58" spans="2:22">
      <c r="B58" s="92"/>
      <c r="C58" s="111"/>
      <c r="D58" s="93"/>
      <c r="E58" s="96"/>
      <c r="F58" s="93"/>
      <c r="G58" s="95"/>
      <c r="H58" s="96"/>
      <c r="I58" s="96"/>
      <c r="J58" s="96"/>
      <c r="K58" s="96"/>
      <c r="L58" s="96"/>
      <c r="M58" s="96"/>
      <c r="N58" s="96"/>
      <c r="O58" s="96"/>
      <c r="P58" s="96"/>
      <c r="Q58" s="96"/>
      <c r="R58" s="96"/>
      <c r="S58" s="93"/>
      <c r="T58" s="93"/>
      <c r="U58" s="109"/>
      <c r="V58" s="109"/>
    </row>
    <row r="59" spans="2:22" ht="79.5" customHeight="1">
      <c r="B59" s="92"/>
      <c r="C59" s="111"/>
      <c r="D59" s="1">
        <v>5</v>
      </c>
      <c r="E59" s="2" t="s">
        <v>148</v>
      </c>
      <c r="F59" s="1" t="s">
        <v>183</v>
      </c>
      <c r="G59" s="2" t="s">
        <v>168</v>
      </c>
      <c r="H59" s="1" t="s">
        <v>24</v>
      </c>
      <c r="I59" s="1" t="s">
        <v>350</v>
      </c>
      <c r="J59" s="6" t="s">
        <v>372</v>
      </c>
      <c r="K59" s="6" t="s">
        <v>372</v>
      </c>
      <c r="L59" s="2" t="s">
        <v>10</v>
      </c>
      <c r="M59" s="2" t="s">
        <v>178</v>
      </c>
      <c r="N59" s="2" t="s">
        <v>169</v>
      </c>
      <c r="O59" s="43" t="s">
        <v>94</v>
      </c>
      <c r="P59" s="2" t="s">
        <v>153</v>
      </c>
      <c r="Q59" s="41">
        <v>420</v>
      </c>
      <c r="R59" s="41">
        <v>101.30676</v>
      </c>
      <c r="S59" s="4">
        <f>Q59-R59</f>
        <v>318.69324</v>
      </c>
      <c r="T59" s="1" t="s">
        <v>38</v>
      </c>
      <c r="U59" s="4">
        <v>0</v>
      </c>
      <c r="V59" s="4">
        <v>0</v>
      </c>
    </row>
    <row r="60" spans="2:22" ht="45">
      <c r="B60" s="92"/>
      <c r="C60" s="111"/>
      <c r="D60" s="1">
        <v>6</v>
      </c>
      <c r="E60" s="2" t="s">
        <v>148</v>
      </c>
      <c r="F60" s="1" t="s">
        <v>183</v>
      </c>
      <c r="G60" s="2"/>
      <c r="H60" s="14" t="s">
        <v>69</v>
      </c>
      <c r="I60" s="2" t="s">
        <v>150</v>
      </c>
      <c r="J60" s="6"/>
      <c r="K60" s="6"/>
      <c r="L60" s="6" t="s">
        <v>10</v>
      </c>
      <c r="M60" s="40" t="s">
        <v>179</v>
      </c>
      <c r="N60" s="40" t="s">
        <v>170</v>
      </c>
      <c r="O60" s="42" t="s">
        <v>94</v>
      </c>
      <c r="P60" s="40" t="s">
        <v>162</v>
      </c>
      <c r="Q60" s="41">
        <v>101.30676</v>
      </c>
      <c r="R60" s="41">
        <v>101.30676</v>
      </c>
      <c r="S60" s="4">
        <f>Q60-R60</f>
        <v>0</v>
      </c>
      <c r="T60" s="1" t="s">
        <v>38</v>
      </c>
      <c r="U60" s="4">
        <v>0</v>
      </c>
      <c r="V60" s="4">
        <v>0</v>
      </c>
    </row>
    <row r="61" spans="2:22" ht="81" customHeight="1">
      <c r="B61" s="92"/>
      <c r="C61" s="111"/>
      <c r="D61" s="1">
        <v>7</v>
      </c>
      <c r="E61" s="2" t="s">
        <v>172</v>
      </c>
      <c r="F61" s="1" t="s">
        <v>183</v>
      </c>
      <c r="G61" s="2" t="s">
        <v>171</v>
      </c>
      <c r="H61" s="23" t="s">
        <v>24</v>
      </c>
      <c r="I61" s="1" t="s">
        <v>350</v>
      </c>
      <c r="J61" s="6" t="s">
        <v>372</v>
      </c>
      <c r="K61" s="6" t="s">
        <v>372</v>
      </c>
      <c r="L61" s="6" t="s">
        <v>10</v>
      </c>
      <c r="M61" s="2" t="s">
        <v>180</v>
      </c>
      <c r="N61" s="14" t="s">
        <v>280</v>
      </c>
      <c r="O61" s="43" t="s">
        <v>94</v>
      </c>
      <c r="P61" s="2" t="s">
        <v>153</v>
      </c>
      <c r="Q61" s="41">
        <v>420</v>
      </c>
      <c r="R61" s="41">
        <v>104.35398000000001</v>
      </c>
      <c r="S61" s="4">
        <f>Q61-R61</f>
        <v>315.64602000000002</v>
      </c>
      <c r="T61" s="1" t="s">
        <v>38</v>
      </c>
      <c r="U61" s="4">
        <v>0</v>
      </c>
      <c r="V61" s="4">
        <v>0</v>
      </c>
    </row>
    <row r="62" spans="2:22" ht="38.25">
      <c r="B62" s="92"/>
      <c r="C62" s="111"/>
      <c r="D62" s="1">
        <v>8</v>
      </c>
      <c r="E62" s="2" t="s">
        <v>172</v>
      </c>
      <c r="F62" s="1" t="s">
        <v>183</v>
      </c>
      <c r="G62" s="2"/>
      <c r="H62" s="14" t="s">
        <v>69</v>
      </c>
      <c r="I62" s="2" t="s">
        <v>150</v>
      </c>
      <c r="J62" s="2"/>
      <c r="K62" s="2"/>
      <c r="L62" s="2" t="s">
        <v>10</v>
      </c>
      <c r="M62" s="2" t="s">
        <v>181</v>
      </c>
      <c r="N62" s="2" t="s">
        <v>170</v>
      </c>
      <c r="O62" s="43" t="s">
        <v>94</v>
      </c>
      <c r="P62" s="2" t="s">
        <v>162</v>
      </c>
      <c r="Q62" s="41">
        <v>104.35398000000001</v>
      </c>
      <c r="R62" s="41">
        <v>104.35398000000001</v>
      </c>
      <c r="S62" s="4">
        <f>Q62-R62</f>
        <v>0</v>
      </c>
      <c r="T62" s="1" t="s">
        <v>38</v>
      </c>
      <c r="U62" s="4">
        <v>0</v>
      </c>
      <c r="V62" s="4">
        <v>0</v>
      </c>
    </row>
    <row r="63" spans="2:22">
      <c r="B63" s="92"/>
      <c r="C63" s="112"/>
      <c r="D63" s="113"/>
      <c r="E63" s="114"/>
      <c r="F63" s="114"/>
      <c r="G63" s="114"/>
      <c r="H63" s="114"/>
      <c r="I63" s="115"/>
      <c r="J63" s="28">
        <v>7</v>
      </c>
      <c r="K63" s="28">
        <v>7</v>
      </c>
      <c r="L63" s="85" t="s">
        <v>182</v>
      </c>
      <c r="M63" s="85"/>
      <c r="N63" s="85"/>
      <c r="O63" s="85"/>
      <c r="P63" s="85"/>
      <c r="Q63" s="31">
        <f>SUM(Q47:Q62)</f>
        <v>9341.8535400000001</v>
      </c>
      <c r="R63" s="31">
        <f>SUM(R47:R62)</f>
        <v>5911.750680000001</v>
      </c>
      <c r="S63" s="31">
        <f>SUM(S47:S62)</f>
        <v>3430.1028600000004</v>
      </c>
      <c r="T63" s="28"/>
      <c r="U63" s="28"/>
      <c r="V63" s="28"/>
    </row>
    <row r="64" spans="2:22" ht="30">
      <c r="B64" s="93"/>
      <c r="C64" s="8" t="s">
        <v>13</v>
      </c>
      <c r="D64" s="11">
        <v>11</v>
      </c>
      <c r="E64" s="11"/>
      <c r="F64" s="11"/>
      <c r="G64" s="11"/>
      <c r="H64" s="11"/>
      <c r="I64" s="11"/>
      <c r="J64" s="11">
        <v>18</v>
      </c>
      <c r="K64" s="11">
        <v>18</v>
      </c>
      <c r="L64" s="11"/>
      <c r="M64" s="11"/>
      <c r="N64" s="11"/>
      <c r="O64" s="11"/>
      <c r="P64" s="11"/>
      <c r="Q64" s="12">
        <f>Q46+Q63</f>
        <v>15475.984260000001</v>
      </c>
      <c r="R64" s="12">
        <f>R46+R63</f>
        <v>11664.771980000001</v>
      </c>
      <c r="S64" s="12">
        <f>S46+S63</f>
        <v>3811.2122800000006</v>
      </c>
      <c r="T64" s="11"/>
      <c r="U64" s="11"/>
      <c r="V64" s="11"/>
    </row>
    <row r="65" spans="2:22" ht="49.5" customHeight="1">
      <c r="B65" s="91">
        <v>7</v>
      </c>
      <c r="C65" s="100" t="s">
        <v>191</v>
      </c>
      <c r="D65" s="1">
        <v>1</v>
      </c>
      <c r="E65" s="47" t="s">
        <v>185</v>
      </c>
      <c r="F65" s="1" t="s">
        <v>183</v>
      </c>
      <c r="G65" s="1"/>
      <c r="H65" s="1" t="s">
        <v>69</v>
      </c>
      <c r="I65" s="2" t="s">
        <v>150</v>
      </c>
      <c r="J65" s="1"/>
      <c r="K65" s="1"/>
      <c r="L65" s="1" t="s">
        <v>38</v>
      </c>
      <c r="M65" s="2" t="s">
        <v>192</v>
      </c>
      <c r="N65" s="1" t="s">
        <v>193</v>
      </c>
      <c r="O65" s="47" t="s">
        <v>194</v>
      </c>
      <c r="P65" s="2" t="s">
        <v>217</v>
      </c>
      <c r="Q65" s="39">
        <v>360</v>
      </c>
      <c r="R65" s="39">
        <v>360</v>
      </c>
      <c r="S65" s="39">
        <f>Q65-R65</f>
        <v>0</v>
      </c>
      <c r="T65" s="1" t="s">
        <v>38</v>
      </c>
      <c r="U65" s="4">
        <v>0</v>
      </c>
      <c r="V65" s="4">
        <v>0</v>
      </c>
    </row>
    <row r="66" spans="2:22" ht="38.25">
      <c r="B66" s="92"/>
      <c r="C66" s="101"/>
      <c r="D66" s="1">
        <v>2</v>
      </c>
      <c r="E66" s="47" t="s">
        <v>186</v>
      </c>
      <c r="F66" s="1" t="s">
        <v>183</v>
      </c>
      <c r="G66" s="1"/>
      <c r="H66" s="1" t="s">
        <v>69</v>
      </c>
      <c r="I66" s="2" t="s">
        <v>150</v>
      </c>
      <c r="J66" s="1"/>
      <c r="K66" s="1"/>
      <c r="L66" s="1" t="s">
        <v>38</v>
      </c>
      <c r="M66" s="2" t="s">
        <v>195</v>
      </c>
      <c r="N66" s="1" t="s">
        <v>193</v>
      </c>
      <c r="O66" s="47" t="s">
        <v>196</v>
      </c>
      <c r="P66" s="2" t="s">
        <v>217</v>
      </c>
      <c r="Q66" s="39">
        <v>468.72</v>
      </c>
      <c r="R66" s="39">
        <v>468.72</v>
      </c>
      <c r="S66" s="39">
        <f t="shared" ref="S66:S78" si="2">Q66-R66</f>
        <v>0</v>
      </c>
      <c r="T66" s="1" t="s">
        <v>38</v>
      </c>
      <c r="U66" s="4">
        <v>0</v>
      </c>
      <c r="V66" s="4">
        <v>0</v>
      </c>
    </row>
    <row r="67" spans="2:22" ht="30">
      <c r="B67" s="92"/>
      <c r="C67" s="101"/>
      <c r="D67" s="1">
        <v>3</v>
      </c>
      <c r="E67" s="47" t="s">
        <v>187</v>
      </c>
      <c r="F67" s="1" t="s">
        <v>183</v>
      </c>
      <c r="G67" s="1"/>
      <c r="H67" s="1" t="s">
        <v>69</v>
      </c>
      <c r="I67" s="2" t="s">
        <v>150</v>
      </c>
      <c r="J67" s="1"/>
      <c r="K67" s="1"/>
      <c r="L67" s="1" t="s">
        <v>38</v>
      </c>
      <c r="M67" s="2" t="s">
        <v>197</v>
      </c>
      <c r="N67" s="1" t="s">
        <v>193</v>
      </c>
      <c r="O67" s="47" t="s">
        <v>198</v>
      </c>
      <c r="P67" s="2" t="s">
        <v>217</v>
      </c>
      <c r="Q67" s="39">
        <v>468.72</v>
      </c>
      <c r="R67" s="39">
        <v>468.72</v>
      </c>
      <c r="S67" s="39">
        <f t="shared" si="2"/>
        <v>0</v>
      </c>
      <c r="T67" s="1" t="s">
        <v>38</v>
      </c>
      <c r="U67" s="4">
        <v>0</v>
      </c>
      <c r="V67" s="4">
        <v>0</v>
      </c>
    </row>
    <row r="68" spans="2:22" ht="30">
      <c r="B68" s="92"/>
      <c r="C68" s="101"/>
      <c r="D68" s="1">
        <v>4</v>
      </c>
      <c r="E68" s="47" t="s">
        <v>188</v>
      </c>
      <c r="F68" s="1" t="s">
        <v>183</v>
      </c>
      <c r="G68" s="1"/>
      <c r="H68" s="1" t="s">
        <v>69</v>
      </c>
      <c r="I68" s="2" t="s">
        <v>150</v>
      </c>
      <c r="J68" s="1"/>
      <c r="K68" s="1"/>
      <c r="L68" s="1" t="s">
        <v>38</v>
      </c>
      <c r="M68" s="2" t="s">
        <v>199</v>
      </c>
      <c r="N68" s="1" t="s">
        <v>193</v>
      </c>
      <c r="O68" s="47" t="s">
        <v>198</v>
      </c>
      <c r="P68" s="2" t="s">
        <v>217</v>
      </c>
      <c r="Q68" s="39">
        <v>315</v>
      </c>
      <c r="R68" s="39">
        <v>315</v>
      </c>
      <c r="S68" s="39">
        <f t="shared" si="2"/>
        <v>0</v>
      </c>
      <c r="T68" s="1" t="s">
        <v>38</v>
      </c>
      <c r="U68" s="4">
        <v>0</v>
      </c>
      <c r="V68" s="4">
        <v>0</v>
      </c>
    </row>
    <row r="69" spans="2:22" ht="30">
      <c r="B69" s="92"/>
      <c r="C69" s="101"/>
      <c r="D69" s="1">
        <v>5</v>
      </c>
      <c r="E69" s="51" t="s">
        <v>189</v>
      </c>
      <c r="F69" s="1" t="s">
        <v>183</v>
      </c>
      <c r="G69" s="44"/>
      <c r="H69" s="44" t="s">
        <v>69</v>
      </c>
      <c r="I69" s="2" t="s">
        <v>150</v>
      </c>
      <c r="J69" s="44"/>
      <c r="K69" s="44"/>
      <c r="L69" s="44" t="s">
        <v>38</v>
      </c>
      <c r="M69" s="7" t="s">
        <v>200</v>
      </c>
      <c r="N69" s="44" t="s">
        <v>201</v>
      </c>
      <c r="O69" s="51" t="s">
        <v>11</v>
      </c>
      <c r="P69" s="2" t="s">
        <v>217</v>
      </c>
      <c r="Q69" s="45">
        <v>362.88</v>
      </c>
      <c r="R69" s="45">
        <v>362.88</v>
      </c>
      <c r="S69" s="39">
        <f t="shared" si="2"/>
        <v>0</v>
      </c>
      <c r="T69" s="1" t="s">
        <v>38</v>
      </c>
      <c r="U69" s="4">
        <v>0</v>
      </c>
      <c r="V69" s="4">
        <v>0</v>
      </c>
    </row>
    <row r="70" spans="2:22" ht="30">
      <c r="B70" s="92"/>
      <c r="C70" s="101"/>
      <c r="D70" s="1">
        <v>6</v>
      </c>
      <c r="E70" s="50" t="s">
        <v>188</v>
      </c>
      <c r="F70" s="1" t="s">
        <v>183</v>
      </c>
      <c r="G70" s="48"/>
      <c r="H70" s="1" t="s">
        <v>69</v>
      </c>
      <c r="I70" s="2" t="s">
        <v>150</v>
      </c>
      <c r="J70" s="1"/>
      <c r="K70" s="1"/>
      <c r="L70" s="1" t="s">
        <v>38</v>
      </c>
      <c r="M70" s="2" t="s">
        <v>202</v>
      </c>
      <c r="N70" s="1" t="s">
        <v>203</v>
      </c>
      <c r="O70" s="50" t="s">
        <v>198</v>
      </c>
      <c r="P70" s="2" t="s">
        <v>217</v>
      </c>
      <c r="Q70" s="39">
        <v>300.51</v>
      </c>
      <c r="R70" s="39">
        <v>300.51</v>
      </c>
      <c r="S70" s="39">
        <f t="shared" si="2"/>
        <v>0</v>
      </c>
      <c r="T70" s="1" t="s">
        <v>38</v>
      </c>
      <c r="U70" s="4">
        <v>0</v>
      </c>
      <c r="V70" s="4">
        <v>0</v>
      </c>
    </row>
    <row r="71" spans="2:22" ht="38.25">
      <c r="B71" s="92"/>
      <c r="C71" s="101"/>
      <c r="D71" s="1">
        <v>7</v>
      </c>
      <c r="E71" s="50" t="s">
        <v>186</v>
      </c>
      <c r="F71" s="1" t="s">
        <v>183</v>
      </c>
      <c r="G71" s="48"/>
      <c r="H71" s="1" t="s">
        <v>69</v>
      </c>
      <c r="I71" s="2" t="s">
        <v>150</v>
      </c>
      <c r="J71" s="1"/>
      <c r="K71" s="1"/>
      <c r="L71" s="1" t="s">
        <v>38</v>
      </c>
      <c r="M71" s="2" t="s">
        <v>204</v>
      </c>
      <c r="N71" s="1" t="s">
        <v>203</v>
      </c>
      <c r="O71" s="50" t="s">
        <v>205</v>
      </c>
      <c r="P71" s="2" t="s">
        <v>217</v>
      </c>
      <c r="Q71" s="39">
        <v>438.48</v>
      </c>
      <c r="R71" s="39">
        <v>438.48</v>
      </c>
      <c r="S71" s="39">
        <f t="shared" si="2"/>
        <v>0</v>
      </c>
      <c r="T71" s="1" t="s">
        <v>38</v>
      </c>
      <c r="U71" s="4">
        <v>0</v>
      </c>
      <c r="V71" s="4">
        <v>0</v>
      </c>
    </row>
    <row r="72" spans="2:22" ht="30">
      <c r="B72" s="92"/>
      <c r="C72" s="101"/>
      <c r="D72" s="1">
        <v>8</v>
      </c>
      <c r="E72" s="50" t="s">
        <v>187</v>
      </c>
      <c r="F72" s="1" t="s">
        <v>183</v>
      </c>
      <c r="G72" s="48"/>
      <c r="H72" s="1" t="s">
        <v>69</v>
      </c>
      <c r="I72" s="2" t="s">
        <v>150</v>
      </c>
      <c r="J72" s="1"/>
      <c r="K72" s="1"/>
      <c r="L72" s="1" t="s">
        <v>38</v>
      </c>
      <c r="M72" s="2" t="s">
        <v>206</v>
      </c>
      <c r="N72" s="1" t="s">
        <v>203</v>
      </c>
      <c r="O72" s="50" t="s">
        <v>11</v>
      </c>
      <c r="P72" s="2" t="s">
        <v>217</v>
      </c>
      <c r="Q72" s="39">
        <v>438.48</v>
      </c>
      <c r="R72" s="39">
        <v>438.48</v>
      </c>
      <c r="S72" s="39">
        <f t="shared" si="2"/>
        <v>0</v>
      </c>
      <c r="T72" s="1" t="s">
        <v>38</v>
      </c>
      <c r="U72" s="4">
        <v>0</v>
      </c>
      <c r="V72" s="4">
        <v>0</v>
      </c>
    </row>
    <row r="73" spans="2:22" ht="30">
      <c r="B73" s="92"/>
      <c r="C73" s="101"/>
      <c r="D73" s="1">
        <v>9</v>
      </c>
      <c r="E73" s="50" t="s">
        <v>189</v>
      </c>
      <c r="F73" s="1" t="s">
        <v>183</v>
      </c>
      <c r="G73" s="48"/>
      <c r="H73" s="1" t="s">
        <v>69</v>
      </c>
      <c r="I73" s="2" t="s">
        <v>150</v>
      </c>
      <c r="J73" s="1"/>
      <c r="K73" s="1"/>
      <c r="L73" s="1" t="s">
        <v>38</v>
      </c>
      <c r="M73" s="2" t="s">
        <v>207</v>
      </c>
      <c r="N73" s="1" t="s">
        <v>208</v>
      </c>
      <c r="O73" s="50" t="s">
        <v>11</v>
      </c>
      <c r="P73" s="2" t="s">
        <v>217</v>
      </c>
      <c r="Q73" s="39">
        <v>328.86</v>
      </c>
      <c r="R73" s="39">
        <v>328.86</v>
      </c>
      <c r="S73" s="39">
        <f t="shared" si="2"/>
        <v>0</v>
      </c>
      <c r="T73" s="1" t="s">
        <v>38</v>
      </c>
      <c r="U73" s="4">
        <v>0</v>
      </c>
      <c r="V73" s="4">
        <v>0</v>
      </c>
    </row>
    <row r="74" spans="2:22" ht="30">
      <c r="B74" s="92"/>
      <c r="C74" s="101"/>
      <c r="D74" s="1">
        <v>10</v>
      </c>
      <c r="E74" s="50" t="s">
        <v>188</v>
      </c>
      <c r="F74" s="1" t="s">
        <v>183</v>
      </c>
      <c r="G74" s="48"/>
      <c r="H74" s="1" t="s">
        <v>69</v>
      </c>
      <c r="I74" s="2" t="s">
        <v>150</v>
      </c>
      <c r="J74" s="1"/>
      <c r="K74" s="1"/>
      <c r="L74" s="1" t="s">
        <v>38</v>
      </c>
      <c r="M74" s="2" t="s">
        <v>209</v>
      </c>
      <c r="N74" s="1" t="s">
        <v>210</v>
      </c>
      <c r="O74" s="50" t="s">
        <v>11</v>
      </c>
      <c r="P74" s="2" t="s">
        <v>217</v>
      </c>
      <c r="Q74" s="39">
        <v>316.89</v>
      </c>
      <c r="R74" s="39">
        <v>316.89</v>
      </c>
      <c r="S74" s="39">
        <f t="shared" si="2"/>
        <v>0</v>
      </c>
      <c r="T74" s="1" t="s">
        <v>38</v>
      </c>
      <c r="U74" s="4">
        <v>0</v>
      </c>
      <c r="V74" s="4">
        <v>0</v>
      </c>
    </row>
    <row r="75" spans="2:22" ht="30">
      <c r="B75" s="92"/>
      <c r="C75" s="101"/>
      <c r="D75" s="1">
        <v>11</v>
      </c>
      <c r="E75" s="50" t="s">
        <v>187</v>
      </c>
      <c r="F75" s="1" t="s">
        <v>183</v>
      </c>
      <c r="G75" s="48"/>
      <c r="H75" s="1" t="s">
        <v>69</v>
      </c>
      <c r="I75" s="2" t="s">
        <v>150</v>
      </c>
      <c r="J75" s="1"/>
      <c r="K75" s="1"/>
      <c r="L75" s="1" t="s">
        <v>38</v>
      </c>
      <c r="M75" s="2" t="s">
        <v>211</v>
      </c>
      <c r="N75" s="1" t="s">
        <v>210</v>
      </c>
      <c r="O75" s="50" t="s">
        <v>11</v>
      </c>
      <c r="P75" s="2" t="s">
        <v>217</v>
      </c>
      <c r="Q75" s="39">
        <v>468.72</v>
      </c>
      <c r="R75" s="39">
        <v>468.72</v>
      </c>
      <c r="S75" s="39">
        <f t="shared" si="2"/>
        <v>0</v>
      </c>
      <c r="T75" s="1" t="s">
        <v>38</v>
      </c>
      <c r="U75" s="4">
        <v>0</v>
      </c>
      <c r="V75" s="4">
        <v>0</v>
      </c>
    </row>
    <row r="76" spans="2:22" ht="38.25">
      <c r="B76" s="92"/>
      <c r="C76" s="101"/>
      <c r="D76" s="1">
        <v>12</v>
      </c>
      <c r="E76" s="50" t="s">
        <v>186</v>
      </c>
      <c r="F76" s="1" t="s">
        <v>183</v>
      </c>
      <c r="G76" s="48"/>
      <c r="H76" s="1" t="s">
        <v>69</v>
      </c>
      <c r="I76" s="2" t="s">
        <v>150</v>
      </c>
      <c r="J76" s="1"/>
      <c r="K76" s="1"/>
      <c r="L76" s="1" t="s">
        <v>38</v>
      </c>
      <c r="M76" s="2" t="s">
        <v>212</v>
      </c>
      <c r="N76" s="1" t="s">
        <v>210</v>
      </c>
      <c r="O76" s="50" t="s">
        <v>205</v>
      </c>
      <c r="P76" s="2" t="s">
        <v>217</v>
      </c>
      <c r="Q76" s="39">
        <v>468.72</v>
      </c>
      <c r="R76" s="39">
        <v>468.72</v>
      </c>
      <c r="S76" s="39">
        <f t="shared" si="2"/>
        <v>0</v>
      </c>
      <c r="T76" s="1" t="s">
        <v>38</v>
      </c>
      <c r="U76" s="4">
        <v>0</v>
      </c>
      <c r="V76" s="4">
        <v>0</v>
      </c>
    </row>
    <row r="77" spans="2:22" ht="30">
      <c r="B77" s="92"/>
      <c r="C77" s="101"/>
      <c r="D77" s="1">
        <v>13</v>
      </c>
      <c r="E77" s="53" t="s">
        <v>189</v>
      </c>
      <c r="F77" s="1" t="s">
        <v>183</v>
      </c>
      <c r="G77" s="48"/>
      <c r="H77" s="1" t="s">
        <v>69</v>
      </c>
      <c r="I77" s="2" t="s">
        <v>150</v>
      </c>
      <c r="J77" s="1"/>
      <c r="K77" s="1"/>
      <c r="L77" s="1" t="s">
        <v>38</v>
      </c>
      <c r="M77" s="2" t="s">
        <v>213</v>
      </c>
      <c r="N77" s="1" t="s">
        <v>214</v>
      </c>
      <c r="O77" s="50" t="s">
        <v>11</v>
      </c>
      <c r="P77" s="2" t="s">
        <v>217</v>
      </c>
      <c r="Q77" s="39">
        <v>181.44</v>
      </c>
      <c r="R77" s="39">
        <v>181.44</v>
      </c>
      <c r="S77" s="39">
        <f t="shared" si="2"/>
        <v>0</v>
      </c>
      <c r="T77" s="1" t="s">
        <v>38</v>
      </c>
      <c r="U77" s="4">
        <v>0</v>
      </c>
      <c r="V77" s="4">
        <v>0</v>
      </c>
    </row>
    <row r="78" spans="2:22" ht="60">
      <c r="B78" s="92"/>
      <c r="C78" s="101"/>
      <c r="D78" s="1">
        <v>14</v>
      </c>
      <c r="E78" s="50" t="s">
        <v>190</v>
      </c>
      <c r="F78" s="1" t="s">
        <v>183</v>
      </c>
      <c r="G78" s="2" t="s">
        <v>219</v>
      </c>
      <c r="H78" s="2" t="s">
        <v>84</v>
      </c>
      <c r="I78" s="2" t="s">
        <v>484</v>
      </c>
      <c r="J78" s="2" t="s">
        <v>373</v>
      </c>
      <c r="K78" s="2" t="s">
        <v>373</v>
      </c>
      <c r="L78" s="1" t="s">
        <v>10</v>
      </c>
      <c r="M78" s="50" t="s">
        <v>215</v>
      </c>
      <c r="N78" s="49" t="s">
        <v>216</v>
      </c>
      <c r="O78" s="50" t="s">
        <v>11</v>
      </c>
      <c r="P78" s="2" t="s">
        <v>217</v>
      </c>
      <c r="Q78" s="39">
        <v>14743.58</v>
      </c>
      <c r="R78" s="39">
        <v>13255.2</v>
      </c>
      <c r="S78" s="39">
        <f t="shared" si="2"/>
        <v>1488.3799999999992</v>
      </c>
      <c r="T78" s="1" t="s">
        <v>38</v>
      </c>
      <c r="U78" s="4">
        <v>0</v>
      </c>
      <c r="V78" s="4">
        <v>0</v>
      </c>
    </row>
    <row r="79" spans="2:22">
      <c r="B79" s="92"/>
      <c r="C79" s="101"/>
      <c r="D79" s="84"/>
      <c r="E79" s="84"/>
      <c r="F79" s="84"/>
      <c r="G79" s="84"/>
      <c r="H79" s="84"/>
      <c r="I79" s="84"/>
      <c r="J79" s="28">
        <v>2</v>
      </c>
      <c r="K79" s="28">
        <v>2</v>
      </c>
      <c r="L79" s="97" t="s">
        <v>218</v>
      </c>
      <c r="M79" s="98"/>
      <c r="N79" s="98"/>
      <c r="O79" s="98"/>
      <c r="P79" s="99"/>
      <c r="Q79" s="31">
        <f>SUM(Q65:Q78)</f>
        <v>19661</v>
      </c>
      <c r="R79" s="31">
        <f>SUM(R65:R78)</f>
        <v>18172.620000000003</v>
      </c>
      <c r="S79" s="31">
        <f>SUM(S65:S78)</f>
        <v>1488.3799999999992</v>
      </c>
      <c r="T79" s="30"/>
      <c r="U79" s="30"/>
      <c r="V79" s="30"/>
    </row>
    <row r="80" spans="2:22" ht="38.25">
      <c r="B80" s="92"/>
      <c r="C80" s="101"/>
      <c r="D80" s="5">
        <v>1</v>
      </c>
      <c r="E80" s="58" t="s">
        <v>186</v>
      </c>
      <c r="F80" s="5" t="s">
        <v>183</v>
      </c>
      <c r="G80" s="5"/>
      <c r="H80" s="5" t="s">
        <v>69</v>
      </c>
      <c r="I80" s="2" t="s">
        <v>150</v>
      </c>
      <c r="J80" s="1"/>
      <c r="K80" s="1"/>
      <c r="L80" s="1" t="s">
        <v>38</v>
      </c>
      <c r="M80" s="47" t="s">
        <v>220</v>
      </c>
      <c r="N80" s="1" t="s">
        <v>221</v>
      </c>
      <c r="O80" s="47" t="s">
        <v>11</v>
      </c>
      <c r="P80" s="2" t="s">
        <v>217</v>
      </c>
      <c r="Q80" s="39">
        <v>379.26</v>
      </c>
      <c r="R80" s="39">
        <v>379.26</v>
      </c>
      <c r="S80" s="39">
        <f t="shared" ref="S80:S81" si="3">Q80-R80</f>
        <v>0</v>
      </c>
      <c r="T80" s="1" t="s">
        <v>38</v>
      </c>
      <c r="U80" s="4">
        <v>0</v>
      </c>
      <c r="V80" s="4">
        <v>0</v>
      </c>
    </row>
    <row r="81" spans="2:22" ht="60">
      <c r="B81" s="92"/>
      <c r="C81" s="101"/>
      <c r="D81" s="1">
        <v>2</v>
      </c>
      <c r="E81" s="52" t="s">
        <v>190</v>
      </c>
      <c r="F81" s="1" t="s">
        <v>183</v>
      </c>
      <c r="G81" s="2" t="s">
        <v>222</v>
      </c>
      <c r="H81" s="2" t="s">
        <v>84</v>
      </c>
      <c r="I81" s="2" t="s">
        <v>484</v>
      </c>
      <c r="J81" s="2" t="s">
        <v>217</v>
      </c>
      <c r="K81" s="2" t="s">
        <v>217</v>
      </c>
      <c r="L81" s="1" t="s">
        <v>10</v>
      </c>
      <c r="M81" s="2" t="s">
        <v>223</v>
      </c>
      <c r="N81" s="1" t="s">
        <v>224</v>
      </c>
      <c r="O81" s="47" t="s">
        <v>11</v>
      </c>
      <c r="P81" s="2" t="s">
        <v>217</v>
      </c>
      <c r="Q81" s="39">
        <v>6295.1893499999996</v>
      </c>
      <c r="R81" s="39">
        <v>6295.1893499999996</v>
      </c>
      <c r="S81" s="39">
        <f t="shared" si="3"/>
        <v>0</v>
      </c>
      <c r="T81" s="1" t="s">
        <v>38</v>
      </c>
      <c r="U81" s="4">
        <v>0</v>
      </c>
      <c r="V81" s="4">
        <v>0</v>
      </c>
    </row>
    <row r="82" spans="2:22" ht="38.25">
      <c r="B82" s="92"/>
      <c r="C82" s="101"/>
      <c r="D82" s="1">
        <v>3</v>
      </c>
      <c r="E82" s="52" t="s">
        <v>186</v>
      </c>
      <c r="F82" s="1" t="s">
        <v>183</v>
      </c>
      <c r="G82" s="1"/>
      <c r="H82" s="1" t="s">
        <v>69</v>
      </c>
      <c r="I82" s="2" t="s">
        <v>150</v>
      </c>
      <c r="J82" s="1"/>
      <c r="K82" s="1"/>
      <c r="L82" s="1" t="s">
        <v>38</v>
      </c>
      <c r="M82" s="2" t="s">
        <v>225</v>
      </c>
      <c r="N82" s="1" t="s">
        <v>221</v>
      </c>
      <c r="O82" s="47" t="s">
        <v>205</v>
      </c>
      <c r="P82" s="2" t="s">
        <v>217</v>
      </c>
      <c r="Q82" s="39">
        <v>194.4</v>
      </c>
      <c r="R82" s="39">
        <v>194.4</v>
      </c>
      <c r="S82" s="39">
        <f>Q82-R82</f>
        <v>0</v>
      </c>
      <c r="T82" s="1" t="s">
        <v>38</v>
      </c>
      <c r="U82" s="4">
        <v>0</v>
      </c>
      <c r="V82" s="4">
        <v>0</v>
      </c>
    </row>
    <row r="83" spans="2:22" ht="38.25">
      <c r="B83" s="92"/>
      <c r="C83" s="101"/>
      <c r="D83" s="1">
        <v>4</v>
      </c>
      <c r="E83" s="52" t="s">
        <v>186</v>
      </c>
      <c r="F83" s="1" t="s">
        <v>183</v>
      </c>
      <c r="G83" s="1"/>
      <c r="H83" s="1" t="s">
        <v>69</v>
      </c>
      <c r="I83" s="2" t="s">
        <v>150</v>
      </c>
      <c r="J83" s="1"/>
      <c r="K83" s="1"/>
      <c r="L83" s="1" t="s">
        <v>38</v>
      </c>
      <c r="M83" s="2" t="s">
        <v>226</v>
      </c>
      <c r="N83" s="1" t="s">
        <v>227</v>
      </c>
      <c r="O83" s="47" t="s">
        <v>205</v>
      </c>
      <c r="P83" s="2" t="s">
        <v>217</v>
      </c>
      <c r="Q83" s="39">
        <v>362.88</v>
      </c>
      <c r="R83" s="39">
        <v>362.88</v>
      </c>
      <c r="S83" s="39">
        <f t="shared" ref="S83:S90" si="4">Q83-R83</f>
        <v>0</v>
      </c>
      <c r="T83" s="1" t="s">
        <v>38</v>
      </c>
      <c r="U83" s="4">
        <v>0</v>
      </c>
      <c r="V83" s="4">
        <v>0</v>
      </c>
    </row>
    <row r="84" spans="2:22" ht="38.25">
      <c r="B84" s="92"/>
      <c r="C84" s="101"/>
      <c r="D84" s="1">
        <v>5</v>
      </c>
      <c r="E84" s="52" t="s">
        <v>186</v>
      </c>
      <c r="F84" s="1" t="s">
        <v>183</v>
      </c>
      <c r="G84" s="1"/>
      <c r="H84" s="1" t="s">
        <v>69</v>
      </c>
      <c r="I84" s="2" t="s">
        <v>150</v>
      </c>
      <c r="J84" s="1"/>
      <c r="K84" s="1"/>
      <c r="L84" s="1" t="s">
        <v>38</v>
      </c>
      <c r="M84" s="2" t="s">
        <v>228</v>
      </c>
      <c r="N84" s="1" t="s">
        <v>229</v>
      </c>
      <c r="O84" s="47" t="s">
        <v>205</v>
      </c>
      <c r="P84" s="2" t="s">
        <v>217</v>
      </c>
      <c r="Q84" s="39">
        <v>401.76</v>
      </c>
      <c r="R84" s="39">
        <v>401.76</v>
      </c>
      <c r="S84" s="39">
        <f t="shared" si="4"/>
        <v>0</v>
      </c>
      <c r="T84" s="1" t="s">
        <v>38</v>
      </c>
      <c r="U84" s="4">
        <v>0</v>
      </c>
      <c r="V84" s="4">
        <v>0</v>
      </c>
    </row>
    <row r="85" spans="2:22" ht="38.25">
      <c r="B85" s="92"/>
      <c r="C85" s="101"/>
      <c r="D85" s="1">
        <v>6</v>
      </c>
      <c r="E85" s="52" t="s">
        <v>186</v>
      </c>
      <c r="F85" s="1" t="s">
        <v>183</v>
      </c>
      <c r="G85" s="1"/>
      <c r="H85" s="1" t="s">
        <v>69</v>
      </c>
      <c r="I85" s="2" t="s">
        <v>150</v>
      </c>
      <c r="J85" s="1"/>
      <c r="K85" s="1"/>
      <c r="L85" s="1" t="s">
        <v>38</v>
      </c>
      <c r="M85" s="2" t="s">
        <v>230</v>
      </c>
      <c r="N85" s="1" t="s">
        <v>231</v>
      </c>
      <c r="O85" s="47" t="s">
        <v>205</v>
      </c>
      <c r="P85" s="2" t="s">
        <v>217</v>
      </c>
      <c r="Q85" s="39">
        <v>388.8</v>
      </c>
      <c r="R85" s="39">
        <v>388.8</v>
      </c>
      <c r="S85" s="39">
        <f t="shared" si="4"/>
        <v>0</v>
      </c>
      <c r="T85" s="1" t="s">
        <v>38</v>
      </c>
      <c r="U85" s="4">
        <v>0</v>
      </c>
      <c r="V85" s="4">
        <v>0</v>
      </c>
    </row>
    <row r="86" spans="2:22" ht="38.25">
      <c r="B86" s="92"/>
      <c r="C86" s="101"/>
      <c r="D86" s="1">
        <v>7</v>
      </c>
      <c r="E86" s="52" t="s">
        <v>186</v>
      </c>
      <c r="F86" s="1" t="s">
        <v>183</v>
      </c>
      <c r="G86" s="1"/>
      <c r="H86" s="1" t="s">
        <v>69</v>
      </c>
      <c r="I86" s="2" t="s">
        <v>150</v>
      </c>
      <c r="J86" s="1"/>
      <c r="K86" s="1"/>
      <c r="L86" s="1" t="s">
        <v>38</v>
      </c>
      <c r="M86" s="2" t="s">
        <v>232</v>
      </c>
      <c r="N86" s="1" t="s">
        <v>233</v>
      </c>
      <c r="O86" s="47" t="s">
        <v>205</v>
      </c>
      <c r="P86" s="2" t="s">
        <v>217</v>
      </c>
      <c r="Q86" s="39">
        <v>401.76</v>
      </c>
      <c r="R86" s="39">
        <v>401.76</v>
      </c>
      <c r="S86" s="39">
        <f t="shared" si="4"/>
        <v>0</v>
      </c>
      <c r="T86" s="1" t="s">
        <v>38</v>
      </c>
      <c r="U86" s="4">
        <v>0</v>
      </c>
      <c r="V86" s="4">
        <v>0</v>
      </c>
    </row>
    <row r="87" spans="2:22" ht="38.25">
      <c r="B87" s="92"/>
      <c r="C87" s="101"/>
      <c r="D87" s="1">
        <v>8</v>
      </c>
      <c r="E87" s="52" t="s">
        <v>186</v>
      </c>
      <c r="F87" s="1" t="s">
        <v>183</v>
      </c>
      <c r="G87" s="1"/>
      <c r="H87" s="1" t="s">
        <v>69</v>
      </c>
      <c r="I87" s="2" t="s">
        <v>150</v>
      </c>
      <c r="J87" s="1"/>
      <c r="K87" s="1"/>
      <c r="L87" s="1" t="s">
        <v>38</v>
      </c>
      <c r="M87" s="2" t="s">
        <v>234</v>
      </c>
      <c r="N87" s="1" t="s">
        <v>235</v>
      </c>
      <c r="O87" s="47" t="s">
        <v>205</v>
      </c>
      <c r="P87" s="2" t="s">
        <v>217</v>
      </c>
      <c r="Q87" s="39">
        <v>388.8</v>
      </c>
      <c r="R87" s="39">
        <v>388.8</v>
      </c>
      <c r="S87" s="39">
        <f t="shared" si="4"/>
        <v>0</v>
      </c>
      <c r="T87" s="1" t="s">
        <v>38</v>
      </c>
      <c r="U87" s="4">
        <v>0</v>
      </c>
      <c r="V87" s="4">
        <v>0</v>
      </c>
    </row>
    <row r="88" spans="2:22" ht="38.25">
      <c r="B88" s="92"/>
      <c r="C88" s="101"/>
      <c r="D88" s="1">
        <v>9</v>
      </c>
      <c r="E88" s="52" t="s">
        <v>186</v>
      </c>
      <c r="F88" s="1" t="s">
        <v>183</v>
      </c>
      <c r="G88" s="1"/>
      <c r="H88" s="1" t="s">
        <v>69</v>
      </c>
      <c r="I88" s="2" t="s">
        <v>150</v>
      </c>
      <c r="J88" s="1"/>
      <c r="K88" s="1"/>
      <c r="L88" s="1" t="s">
        <v>38</v>
      </c>
      <c r="M88" s="2" t="s">
        <v>236</v>
      </c>
      <c r="N88" s="1" t="s">
        <v>237</v>
      </c>
      <c r="O88" s="47" t="s">
        <v>205</v>
      </c>
      <c r="P88" s="2" t="s">
        <v>217</v>
      </c>
      <c r="Q88" s="39">
        <v>401.76</v>
      </c>
      <c r="R88" s="39">
        <v>401.76</v>
      </c>
      <c r="S88" s="39">
        <f t="shared" si="4"/>
        <v>0</v>
      </c>
      <c r="T88" s="1" t="s">
        <v>38</v>
      </c>
      <c r="U88" s="4">
        <v>0</v>
      </c>
      <c r="V88" s="4">
        <v>0</v>
      </c>
    </row>
    <row r="89" spans="2:22" ht="38.25">
      <c r="B89" s="92"/>
      <c r="C89" s="101"/>
      <c r="D89" s="1">
        <v>10</v>
      </c>
      <c r="E89" s="52" t="s">
        <v>186</v>
      </c>
      <c r="F89" s="1" t="s">
        <v>183</v>
      </c>
      <c r="G89" s="1"/>
      <c r="H89" s="1" t="s">
        <v>69</v>
      </c>
      <c r="I89" s="2" t="s">
        <v>150</v>
      </c>
      <c r="J89" s="1"/>
      <c r="K89" s="1"/>
      <c r="L89" s="1" t="s">
        <v>38</v>
      </c>
      <c r="M89" s="2" t="s">
        <v>238</v>
      </c>
      <c r="N89" s="1" t="s">
        <v>239</v>
      </c>
      <c r="O89" s="47" t="s">
        <v>205</v>
      </c>
      <c r="P89" s="2" t="s">
        <v>217</v>
      </c>
      <c r="Q89" s="39">
        <v>401.76</v>
      </c>
      <c r="R89" s="39">
        <v>401.76</v>
      </c>
      <c r="S89" s="39">
        <f t="shared" si="4"/>
        <v>0</v>
      </c>
      <c r="T89" s="1" t="s">
        <v>38</v>
      </c>
      <c r="U89" s="4">
        <v>0</v>
      </c>
      <c r="V89" s="4">
        <v>0</v>
      </c>
    </row>
    <row r="90" spans="2:22" ht="38.25">
      <c r="B90" s="92"/>
      <c r="C90" s="101"/>
      <c r="D90" s="1">
        <v>11</v>
      </c>
      <c r="E90" s="52" t="s">
        <v>186</v>
      </c>
      <c r="F90" s="1" t="s">
        <v>183</v>
      </c>
      <c r="G90" s="1"/>
      <c r="H90" s="1" t="s">
        <v>69</v>
      </c>
      <c r="I90" s="2" t="s">
        <v>150</v>
      </c>
      <c r="J90" s="1"/>
      <c r="K90" s="1"/>
      <c r="L90" s="1" t="s">
        <v>38</v>
      </c>
      <c r="M90" s="2" t="s">
        <v>240</v>
      </c>
      <c r="N90" s="1" t="s">
        <v>241</v>
      </c>
      <c r="O90" s="47" t="s">
        <v>205</v>
      </c>
      <c r="P90" s="2" t="s">
        <v>217</v>
      </c>
      <c r="Q90" s="39">
        <v>388.8</v>
      </c>
      <c r="R90" s="39">
        <v>388.8</v>
      </c>
      <c r="S90" s="39">
        <f t="shared" si="4"/>
        <v>0</v>
      </c>
      <c r="T90" s="1" t="s">
        <v>38</v>
      </c>
      <c r="U90" s="4">
        <v>0</v>
      </c>
      <c r="V90" s="4">
        <v>0</v>
      </c>
    </row>
    <row r="91" spans="2:22">
      <c r="B91" s="92"/>
      <c r="C91" s="102"/>
      <c r="D91" s="103"/>
      <c r="E91" s="104"/>
      <c r="F91" s="104"/>
      <c r="G91" s="104"/>
      <c r="H91" s="104"/>
      <c r="I91" s="105"/>
      <c r="J91" s="28">
        <v>1</v>
      </c>
      <c r="K91" s="28">
        <v>1</v>
      </c>
      <c r="L91" s="97" t="s">
        <v>242</v>
      </c>
      <c r="M91" s="98"/>
      <c r="N91" s="98"/>
      <c r="O91" s="98"/>
      <c r="P91" s="99"/>
      <c r="Q91" s="31">
        <f>SUM(Q80:Q90)</f>
        <v>10005.169349999998</v>
      </c>
      <c r="R91" s="31">
        <f>SUM(R80:R90)</f>
        <v>10005.169349999998</v>
      </c>
      <c r="S91" s="31">
        <f>SUM(S80:S90)</f>
        <v>0</v>
      </c>
      <c r="T91" s="28"/>
      <c r="U91" s="28"/>
      <c r="V91" s="28"/>
    </row>
    <row r="92" spans="2:22" ht="30">
      <c r="B92" s="93"/>
      <c r="C92" s="8" t="s">
        <v>13</v>
      </c>
      <c r="D92" s="11">
        <v>25</v>
      </c>
      <c r="E92" s="11"/>
      <c r="F92" s="11"/>
      <c r="G92" s="11"/>
      <c r="H92" s="11"/>
      <c r="I92" s="11"/>
      <c r="J92" s="11">
        <v>3</v>
      </c>
      <c r="K92" s="11">
        <v>3</v>
      </c>
      <c r="L92" s="11"/>
      <c r="M92" s="11"/>
      <c r="N92" s="11"/>
      <c r="O92" s="11"/>
      <c r="P92" s="11"/>
      <c r="Q92" s="12">
        <f>Q79+Q91</f>
        <v>29666.169349999996</v>
      </c>
      <c r="R92" s="12">
        <f>R79+R91</f>
        <v>28177.789349999999</v>
      </c>
      <c r="S92" s="12">
        <f>S79+S91</f>
        <v>1488.3799999999992</v>
      </c>
      <c r="T92" s="11"/>
      <c r="U92" s="11"/>
      <c r="V92" s="11"/>
    </row>
    <row r="93" spans="2:22" ht="59.25" customHeight="1">
      <c r="B93" s="86">
        <v>8</v>
      </c>
      <c r="C93" s="87" t="s">
        <v>245</v>
      </c>
      <c r="D93" s="1">
        <v>1</v>
      </c>
      <c r="E93" s="1" t="s">
        <v>244</v>
      </c>
      <c r="F93" s="6" t="s">
        <v>16</v>
      </c>
      <c r="G93" s="19" t="s">
        <v>246</v>
      </c>
      <c r="H93" s="1" t="s">
        <v>24</v>
      </c>
      <c r="I93" s="2" t="s">
        <v>485</v>
      </c>
      <c r="J93" s="54" t="s">
        <v>247</v>
      </c>
      <c r="K93" s="54" t="s">
        <v>247</v>
      </c>
      <c r="L93" s="1" t="s">
        <v>10</v>
      </c>
      <c r="M93" s="19" t="s">
        <v>248</v>
      </c>
      <c r="N93" s="19" t="s">
        <v>249</v>
      </c>
      <c r="O93" s="1" t="s">
        <v>250</v>
      </c>
      <c r="P93" s="19" t="s">
        <v>251</v>
      </c>
      <c r="Q93" s="9">
        <v>6115.2</v>
      </c>
      <c r="R93" s="9">
        <v>4433.5198</v>
      </c>
      <c r="S93" s="39">
        <f t="shared" ref="S93:S99" si="5">Q93-R93</f>
        <v>1681.6801999999998</v>
      </c>
      <c r="T93" s="1" t="s">
        <v>38</v>
      </c>
      <c r="U93" s="4">
        <v>0</v>
      </c>
      <c r="V93" s="4">
        <v>0</v>
      </c>
    </row>
    <row r="94" spans="2:22" ht="135">
      <c r="B94" s="86"/>
      <c r="C94" s="87"/>
      <c r="D94" s="1">
        <v>2</v>
      </c>
      <c r="E94" s="1" t="s">
        <v>244</v>
      </c>
      <c r="F94" s="6" t="s">
        <v>16</v>
      </c>
      <c r="G94" s="2" t="s">
        <v>252</v>
      </c>
      <c r="H94" s="1" t="s">
        <v>24</v>
      </c>
      <c r="I94" s="2" t="s">
        <v>485</v>
      </c>
      <c r="J94" s="2" t="s">
        <v>253</v>
      </c>
      <c r="K94" s="2" t="s">
        <v>253</v>
      </c>
      <c r="L94" s="1" t="s">
        <v>10</v>
      </c>
      <c r="M94" s="19" t="s">
        <v>254</v>
      </c>
      <c r="N94" s="55" t="s">
        <v>500</v>
      </c>
      <c r="O94" s="1" t="s">
        <v>250</v>
      </c>
      <c r="P94" s="19" t="s">
        <v>251</v>
      </c>
      <c r="Q94" s="9">
        <v>6115.2</v>
      </c>
      <c r="R94" s="39">
        <v>5181.6239999999998</v>
      </c>
      <c r="S94" s="39">
        <f t="shared" si="5"/>
        <v>933.57600000000002</v>
      </c>
      <c r="T94" s="2" t="s">
        <v>497</v>
      </c>
      <c r="U94" s="4">
        <v>0</v>
      </c>
      <c r="V94" s="4">
        <v>0</v>
      </c>
    </row>
    <row r="95" spans="2:22" ht="30">
      <c r="B95" s="86"/>
      <c r="C95" s="87"/>
      <c r="D95" s="1">
        <v>3</v>
      </c>
      <c r="E95" s="1" t="s">
        <v>244</v>
      </c>
      <c r="F95" s="6" t="s">
        <v>16</v>
      </c>
      <c r="G95" s="2"/>
      <c r="H95" s="1" t="s">
        <v>69</v>
      </c>
      <c r="I95" s="2" t="s">
        <v>150</v>
      </c>
      <c r="J95" s="2"/>
      <c r="K95" s="2"/>
      <c r="L95" s="1" t="s">
        <v>38</v>
      </c>
      <c r="M95" s="3" t="s">
        <v>255</v>
      </c>
      <c r="N95" s="19" t="s">
        <v>256</v>
      </c>
      <c r="O95" s="1" t="s">
        <v>250</v>
      </c>
      <c r="P95" s="19" t="s">
        <v>257</v>
      </c>
      <c r="Q95" s="39">
        <v>571.20000000000005</v>
      </c>
      <c r="R95" s="39">
        <v>571.20000000000005</v>
      </c>
      <c r="S95" s="39">
        <f t="shared" si="5"/>
        <v>0</v>
      </c>
      <c r="T95" s="1" t="s">
        <v>38</v>
      </c>
      <c r="U95" s="4">
        <v>0</v>
      </c>
      <c r="V95" s="4">
        <v>0</v>
      </c>
    </row>
    <row r="96" spans="2:22" ht="30">
      <c r="B96" s="86"/>
      <c r="C96" s="87"/>
      <c r="D96" s="1">
        <v>4</v>
      </c>
      <c r="E96" s="1" t="s">
        <v>244</v>
      </c>
      <c r="F96" s="6" t="s">
        <v>16</v>
      </c>
      <c r="G96" s="2"/>
      <c r="H96" s="1" t="s">
        <v>69</v>
      </c>
      <c r="I96" s="2" t="s">
        <v>150</v>
      </c>
      <c r="J96" s="2"/>
      <c r="K96" s="2"/>
      <c r="L96" s="1" t="s">
        <v>38</v>
      </c>
      <c r="M96" s="3" t="s">
        <v>258</v>
      </c>
      <c r="N96" s="19" t="s">
        <v>259</v>
      </c>
      <c r="O96" s="1" t="s">
        <v>250</v>
      </c>
      <c r="P96" s="19" t="s">
        <v>257</v>
      </c>
      <c r="Q96" s="39">
        <v>571.20000000000005</v>
      </c>
      <c r="R96" s="39">
        <v>571.20000000000005</v>
      </c>
      <c r="S96" s="39">
        <f t="shared" si="5"/>
        <v>0</v>
      </c>
      <c r="T96" s="1" t="s">
        <v>38</v>
      </c>
      <c r="U96" s="4">
        <v>0</v>
      </c>
      <c r="V96" s="4">
        <v>0</v>
      </c>
    </row>
    <row r="97" spans="2:22" ht="30">
      <c r="B97" s="86"/>
      <c r="C97" s="87"/>
      <c r="D97" s="1">
        <v>5</v>
      </c>
      <c r="E97" s="1" t="s">
        <v>244</v>
      </c>
      <c r="F97" s="6" t="s">
        <v>16</v>
      </c>
      <c r="G97" s="2"/>
      <c r="H97" s="1" t="s">
        <v>69</v>
      </c>
      <c r="I97" s="2" t="s">
        <v>150</v>
      </c>
      <c r="J97" s="2"/>
      <c r="K97" s="2"/>
      <c r="L97" s="1" t="s">
        <v>38</v>
      </c>
      <c r="M97" s="3" t="s">
        <v>260</v>
      </c>
      <c r="N97" s="19" t="s">
        <v>261</v>
      </c>
      <c r="O97" s="1" t="s">
        <v>250</v>
      </c>
      <c r="P97" s="19" t="s">
        <v>257</v>
      </c>
      <c r="Q97" s="39">
        <v>571.20000000000005</v>
      </c>
      <c r="R97" s="39">
        <v>571.20000000000005</v>
      </c>
      <c r="S97" s="39">
        <f t="shared" si="5"/>
        <v>0</v>
      </c>
      <c r="T97" s="1" t="s">
        <v>38</v>
      </c>
      <c r="U97" s="4">
        <v>0</v>
      </c>
      <c r="V97" s="4">
        <v>0</v>
      </c>
    </row>
    <row r="98" spans="2:22" ht="30">
      <c r="B98" s="86"/>
      <c r="C98" s="87"/>
      <c r="D98" s="1">
        <v>6</v>
      </c>
      <c r="E98" s="1" t="s">
        <v>244</v>
      </c>
      <c r="F98" s="6" t="s">
        <v>16</v>
      </c>
      <c r="G98" s="2"/>
      <c r="H98" s="1" t="s">
        <v>69</v>
      </c>
      <c r="I98" s="2" t="s">
        <v>150</v>
      </c>
      <c r="J98" s="2"/>
      <c r="K98" s="2"/>
      <c r="L98" s="1" t="s">
        <v>38</v>
      </c>
      <c r="M98" s="3" t="s">
        <v>262</v>
      </c>
      <c r="N98" s="19" t="s">
        <v>263</v>
      </c>
      <c r="O98" s="1" t="s">
        <v>250</v>
      </c>
      <c r="P98" s="19" t="s">
        <v>257</v>
      </c>
      <c r="Q98" s="39">
        <v>67.2</v>
      </c>
      <c r="R98" s="39">
        <v>67.2</v>
      </c>
      <c r="S98" s="39">
        <f t="shared" si="5"/>
        <v>0</v>
      </c>
      <c r="T98" s="1" t="s">
        <v>38</v>
      </c>
      <c r="U98" s="4">
        <v>0</v>
      </c>
      <c r="V98" s="4">
        <v>0</v>
      </c>
    </row>
    <row r="99" spans="2:22" ht="61.5" customHeight="1">
      <c r="B99" s="86"/>
      <c r="C99" s="87"/>
      <c r="D99" s="1">
        <v>7</v>
      </c>
      <c r="E99" s="1" t="s">
        <v>244</v>
      </c>
      <c r="F99" s="6" t="s">
        <v>16</v>
      </c>
      <c r="G99" s="2" t="s">
        <v>264</v>
      </c>
      <c r="H99" s="1" t="s">
        <v>24</v>
      </c>
      <c r="I99" s="2" t="s">
        <v>486</v>
      </c>
      <c r="J99" s="2" t="s">
        <v>265</v>
      </c>
      <c r="K99" s="2" t="s">
        <v>266</v>
      </c>
      <c r="L99" s="1" t="s">
        <v>10</v>
      </c>
      <c r="M99" s="19" t="s">
        <v>267</v>
      </c>
      <c r="N99" s="19" t="s">
        <v>268</v>
      </c>
      <c r="O99" s="19" t="s">
        <v>269</v>
      </c>
      <c r="P99" s="19" t="s">
        <v>270</v>
      </c>
      <c r="Q99" s="39">
        <v>951.30719999999997</v>
      </c>
      <c r="R99" s="39">
        <v>808.5</v>
      </c>
      <c r="S99" s="39">
        <f t="shared" si="5"/>
        <v>142.80719999999997</v>
      </c>
      <c r="T99" s="1" t="s">
        <v>38</v>
      </c>
      <c r="U99" s="4">
        <v>0</v>
      </c>
      <c r="V99" s="4">
        <v>0</v>
      </c>
    </row>
    <row r="100" spans="2:22">
      <c r="B100" s="86"/>
      <c r="C100" s="87"/>
      <c r="D100" s="84"/>
      <c r="E100" s="84"/>
      <c r="F100" s="84"/>
      <c r="G100" s="84"/>
      <c r="H100" s="84"/>
      <c r="I100" s="84"/>
      <c r="J100" s="28">
        <v>8</v>
      </c>
      <c r="K100" s="28">
        <v>8</v>
      </c>
      <c r="L100" s="85" t="s">
        <v>271</v>
      </c>
      <c r="M100" s="85"/>
      <c r="N100" s="85"/>
      <c r="O100" s="85"/>
      <c r="P100" s="85"/>
      <c r="Q100" s="31">
        <f>SUM(Q93:Q99)</f>
        <v>14962.507200000002</v>
      </c>
      <c r="R100" s="31">
        <f>SUM(R93:R99)</f>
        <v>12204.443800000003</v>
      </c>
      <c r="S100" s="31">
        <f>SUM(S93:S99)</f>
        <v>2758.0634</v>
      </c>
      <c r="T100" s="30"/>
      <c r="U100" s="30"/>
      <c r="V100" s="30"/>
    </row>
    <row r="101" spans="2:22" ht="129.75" customHeight="1">
      <c r="B101" s="86"/>
      <c r="C101" s="87"/>
      <c r="D101" s="1">
        <v>1</v>
      </c>
      <c r="E101" s="1" t="s">
        <v>244</v>
      </c>
      <c r="F101" s="6" t="s">
        <v>16</v>
      </c>
      <c r="G101" s="19" t="s">
        <v>286</v>
      </c>
      <c r="H101" s="1" t="s">
        <v>24</v>
      </c>
      <c r="I101" s="2" t="s">
        <v>485</v>
      </c>
      <c r="J101" s="54" t="s">
        <v>287</v>
      </c>
      <c r="K101" s="54" t="s">
        <v>287</v>
      </c>
      <c r="L101" s="1" t="s">
        <v>10</v>
      </c>
      <c r="M101" s="19" t="s">
        <v>288</v>
      </c>
      <c r="N101" s="55" t="s">
        <v>496</v>
      </c>
      <c r="O101" s="1" t="s">
        <v>250</v>
      </c>
      <c r="P101" s="19" t="s">
        <v>289</v>
      </c>
      <c r="Q101" s="39">
        <v>11931.36</v>
      </c>
      <c r="R101" s="39">
        <v>8530.9223999999995</v>
      </c>
      <c r="S101" s="39">
        <f t="shared" ref="S101:S107" si="6">Q101-R101</f>
        <v>3400.4376000000011</v>
      </c>
      <c r="T101" s="2" t="s">
        <v>487</v>
      </c>
      <c r="U101" s="4">
        <v>0</v>
      </c>
      <c r="V101" s="4">
        <v>0</v>
      </c>
    </row>
    <row r="102" spans="2:22" ht="30">
      <c r="B102" s="86"/>
      <c r="C102" s="87"/>
      <c r="D102" s="1">
        <v>2</v>
      </c>
      <c r="E102" s="1" t="s">
        <v>244</v>
      </c>
      <c r="F102" s="6" t="s">
        <v>16</v>
      </c>
      <c r="G102" s="2"/>
      <c r="H102" s="1" t="s">
        <v>69</v>
      </c>
      <c r="I102" s="2" t="s">
        <v>150</v>
      </c>
      <c r="J102" s="2"/>
      <c r="K102" s="2"/>
      <c r="L102" s="1" t="s">
        <v>38</v>
      </c>
      <c r="M102" s="3" t="s">
        <v>272</v>
      </c>
      <c r="N102" s="19" t="s">
        <v>273</v>
      </c>
      <c r="O102" s="1" t="s">
        <v>250</v>
      </c>
      <c r="P102" s="19" t="s">
        <v>257</v>
      </c>
      <c r="Q102" s="39">
        <v>563.30399999999997</v>
      </c>
      <c r="R102" s="39">
        <v>563.30399999999997</v>
      </c>
      <c r="S102" s="39">
        <f t="shared" si="6"/>
        <v>0</v>
      </c>
      <c r="T102" s="1" t="s">
        <v>38</v>
      </c>
      <c r="U102" s="4">
        <v>0</v>
      </c>
      <c r="V102" s="4">
        <v>0</v>
      </c>
    </row>
    <row r="103" spans="2:22" ht="30">
      <c r="B103" s="86"/>
      <c r="C103" s="87"/>
      <c r="D103" s="1">
        <v>3</v>
      </c>
      <c r="E103" s="1" t="s">
        <v>244</v>
      </c>
      <c r="F103" s="6" t="s">
        <v>16</v>
      </c>
      <c r="G103" s="2"/>
      <c r="H103" s="1" t="s">
        <v>69</v>
      </c>
      <c r="I103" s="2" t="s">
        <v>150</v>
      </c>
      <c r="J103" s="2"/>
      <c r="K103" s="2"/>
      <c r="L103" s="1" t="s">
        <v>38</v>
      </c>
      <c r="M103" s="3" t="s">
        <v>274</v>
      </c>
      <c r="N103" s="19" t="s">
        <v>275</v>
      </c>
      <c r="O103" s="1" t="s">
        <v>250</v>
      </c>
      <c r="P103" s="19" t="s">
        <v>257</v>
      </c>
      <c r="Q103" s="39">
        <v>563.30399999999997</v>
      </c>
      <c r="R103" s="39">
        <v>563.30399999999997</v>
      </c>
      <c r="S103" s="39">
        <f t="shared" si="6"/>
        <v>0</v>
      </c>
      <c r="T103" s="1" t="s">
        <v>38</v>
      </c>
      <c r="U103" s="4">
        <v>0</v>
      </c>
      <c r="V103" s="4">
        <v>0</v>
      </c>
    </row>
    <row r="104" spans="2:22" ht="30">
      <c r="B104" s="86"/>
      <c r="C104" s="87"/>
      <c r="D104" s="1">
        <v>4</v>
      </c>
      <c r="E104" s="1" t="s">
        <v>244</v>
      </c>
      <c r="F104" s="6" t="s">
        <v>16</v>
      </c>
      <c r="G104" s="2"/>
      <c r="H104" s="1" t="s">
        <v>69</v>
      </c>
      <c r="I104" s="2" t="s">
        <v>150</v>
      </c>
      <c r="J104" s="2"/>
      <c r="K104" s="2"/>
      <c r="L104" s="1" t="s">
        <v>38</v>
      </c>
      <c r="M104" s="3" t="s">
        <v>276</v>
      </c>
      <c r="N104" s="19" t="s">
        <v>277</v>
      </c>
      <c r="O104" s="1" t="s">
        <v>250</v>
      </c>
      <c r="P104" s="19" t="s">
        <v>257</v>
      </c>
      <c r="Q104" s="39">
        <v>160.94399999999999</v>
      </c>
      <c r="R104" s="39">
        <v>160.94399999999999</v>
      </c>
      <c r="S104" s="39">
        <f t="shared" si="6"/>
        <v>0</v>
      </c>
      <c r="T104" s="1" t="s">
        <v>38</v>
      </c>
      <c r="U104" s="4">
        <v>0</v>
      </c>
      <c r="V104" s="4">
        <v>0</v>
      </c>
    </row>
    <row r="105" spans="2:22" ht="30">
      <c r="B105" s="86"/>
      <c r="C105" s="87"/>
      <c r="D105" s="1">
        <v>5</v>
      </c>
      <c r="E105" s="1" t="s">
        <v>244</v>
      </c>
      <c r="F105" s="6" t="s">
        <v>16</v>
      </c>
      <c r="G105" s="19" t="s">
        <v>278</v>
      </c>
      <c r="H105" s="1" t="s">
        <v>24</v>
      </c>
      <c r="I105" s="2" t="s">
        <v>485</v>
      </c>
      <c r="J105" s="19" t="s">
        <v>270</v>
      </c>
      <c r="K105" s="19" t="s">
        <v>270</v>
      </c>
      <c r="L105" s="1" t="s">
        <v>10</v>
      </c>
      <c r="M105" s="19" t="s">
        <v>279</v>
      </c>
      <c r="N105" s="19" t="s">
        <v>280</v>
      </c>
      <c r="O105" s="19" t="s">
        <v>269</v>
      </c>
      <c r="P105" s="19" t="s">
        <v>270</v>
      </c>
      <c r="Q105" s="39">
        <v>1927.2</v>
      </c>
      <c r="R105" s="39">
        <v>1927.2</v>
      </c>
      <c r="S105" s="39">
        <f t="shared" si="6"/>
        <v>0</v>
      </c>
      <c r="T105" s="1" t="s">
        <v>38</v>
      </c>
      <c r="U105" s="4">
        <v>0</v>
      </c>
      <c r="V105" s="4">
        <v>0</v>
      </c>
    </row>
    <row r="106" spans="2:22" ht="30">
      <c r="B106" s="86"/>
      <c r="C106" s="87"/>
      <c r="D106" s="1">
        <v>6</v>
      </c>
      <c r="E106" s="1" t="s">
        <v>244</v>
      </c>
      <c r="F106" s="6" t="s">
        <v>16</v>
      </c>
      <c r="G106" s="19" t="s">
        <v>281</v>
      </c>
      <c r="H106" s="1" t="s">
        <v>24</v>
      </c>
      <c r="I106" s="2" t="s">
        <v>485</v>
      </c>
      <c r="J106" s="19" t="s">
        <v>282</v>
      </c>
      <c r="K106" s="19" t="s">
        <v>282</v>
      </c>
      <c r="L106" s="1" t="s">
        <v>10</v>
      </c>
      <c r="M106" s="19" t="s">
        <v>283</v>
      </c>
      <c r="N106" s="19" t="s">
        <v>284</v>
      </c>
      <c r="O106" s="1" t="s">
        <v>250</v>
      </c>
      <c r="P106" s="19" t="s">
        <v>282</v>
      </c>
      <c r="Q106" s="39">
        <v>9371.5910399999993</v>
      </c>
      <c r="R106" s="39">
        <v>9371.5910399999993</v>
      </c>
      <c r="S106" s="39">
        <f t="shared" si="6"/>
        <v>0</v>
      </c>
      <c r="T106" s="1" t="s">
        <v>38</v>
      </c>
      <c r="U106" s="4">
        <v>0</v>
      </c>
      <c r="V106" s="4">
        <v>0</v>
      </c>
    </row>
    <row r="107" spans="2:22" ht="58.5" customHeight="1">
      <c r="B107" s="86"/>
      <c r="C107" s="87"/>
      <c r="D107" s="1">
        <v>7</v>
      </c>
      <c r="E107" s="2" t="s">
        <v>244</v>
      </c>
      <c r="F107" s="6" t="s">
        <v>16</v>
      </c>
      <c r="G107" s="2"/>
      <c r="H107" s="1" t="s">
        <v>69</v>
      </c>
      <c r="I107" s="2" t="s">
        <v>387</v>
      </c>
      <c r="J107" s="2"/>
      <c r="K107" s="2"/>
      <c r="L107" s="1" t="s">
        <v>38</v>
      </c>
      <c r="M107" s="2" t="s">
        <v>285</v>
      </c>
      <c r="N107" s="19" t="s">
        <v>280</v>
      </c>
      <c r="O107" s="56" t="s">
        <v>290</v>
      </c>
      <c r="P107" s="2" t="s">
        <v>388</v>
      </c>
      <c r="Q107" s="9">
        <v>79.890119999999996</v>
      </c>
      <c r="R107" s="9">
        <v>79.890119999999996</v>
      </c>
      <c r="S107" s="39">
        <f t="shared" si="6"/>
        <v>0</v>
      </c>
      <c r="T107" s="1" t="s">
        <v>38</v>
      </c>
      <c r="U107" s="4">
        <v>0</v>
      </c>
      <c r="V107" s="4">
        <v>0</v>
      </c>
    </row>
    <row r="108" spans="2:22">
      <c r="B108" s="86"/>
      <c r="C108" s="87"/>
      <c r="D108" s="88"/>
      <c r="E108" s="89"/>
      <c r="F108" s="89"/>
      <c r="G108" s="89"/>
      <c r="H108" s="89"/>
      <c r="I108" s="90"/>
      <c r="J108" s="28">
        <v>5</v>
      </c>
      <c r="K108" s="28">
        <v>5</v>
      </c>
      <c r="L108" s="85" t="s">
        <v>291</v>
      </c>
      <c r="M108" s="85"/>
      <c r="N108" s="85"/>
      <c r="O108" s="85"/>
      <c r="P108" s="85"/>
      <c r="Q108" s="31">
        <f>SUM(Q101:Q107)</f>
        <v>24597.59316</v>
      </c>
      <c r="R108" s="31">
        <f>SUM(R101:R107)</f>
        <v>21197.155559999999</v>
      </c>
      <c r="S108" s="31">
        <f>SUM(S101:S107)</f>
        <v>3400.4376000000011</v>
      </c>
      <c r="T108" s="30"/>
      <c r="U108" s="30"/>
      <c r="V108" s="30"/>
    </row>
    <row r="109" spans="2:22" ht="30">
      <c r="B109" s="86"/>
      <c r="C109" s="8" t="s">
        <v>13</v>
      </c>
      <c r="D109" s="11">
        <v>14</v>
      </c>
      <c r="E109" s="16"/>
      <c r="F109" s="16"/>
      <c r="G109" s="16"/>
      <c r="H109" s="16"/>
      <c r="I109" s="16"/>
      <c r="J109" s="11">
        <v>13</v>
      </c>
      <c r="K109" s="11">
        <v>13</v>
      </c>
      <c r="L109" s="16"/>
      <c r="M109" s="16"/>
      <c r="N109" s="16"/>
      <c r="O109" s="16"/>
      <c r="P109" s="16"/>
      <c r="Q109" s="12">
        <f>Q100+Q108</f>
        <v>39560.100360000004</v>
      </c>
      <c r="R109" s="12">
        <f>R100+R108</f>
        <v>33401.59936</v>
      </c>
      <c r="S109" s="12">
        <f>S100+S108</f>
        <v>6158.5010000000011</v>
      </c>
      <c r="T109" s="16"/>
      <c r="U109" s="16"/>
      <c r="V109" s="16"/>
    </row>
    <row r="110" spans="2:22" ht="96" customHeight="1">
      <c r="B110" s="91">
        <v>9</v>
      </c>
      <c r="C110" s="110" t="s">
        <v>292</v>
      </c>
      <c r="D110" s="1">
        <v>1</v>
      </c>
      <c r="E110" s="2" t="s">
        <v>300</v>
      </c>
      <c r="F110" s="6" t="s">
        <v>16</v>
      </c>
      <c r="G110" s="2" t="s">
        <v>293</v>
      </c>
      <c r="H110" s="1" t="s">
        <v>24</v>
      </c>
      <c r="I110" s="2" t="s">
        <v>488</v>
      </c>
      <c r="J110" s="2" t="s">
        <v>299</v>
      </c>
      <c r="K110" s="2" t="s">
        <v>299</v>
      </c>
      <c r="L110" s="1" t="s">
        <v>10</v>
      </c>
      <c r="M110" s="2" t="s">
        <v>294</v>
      </c>
      <c r="N110" s="2" t="s">
        <v>295</v>
      </c>
      <c r="O110" s="2" t="s">
        <v>11</v>
      </c>
      <c r="P110" s="2" t="s">
        <v>303</v>
      </c>
      <c r="Q110" s="39">
        <v>11190.64</v>
      </c>
      <c r="R110" s="39">
        <v>10809.56</v>
      </c>
      <c r="S110" s="39">
        <f>Q110-R110</f>
        <v>381.07999999999993</v>
      </c>
      <c r="T110" s="1" t="s">
        <v>38</v>
      </c>
      <c r="U110" s="4">
        <v>0</v>
      </c>
      <c r="V110" s="4">
        <v>0</v>
      </c>
    </row>
    <row r="111" spans="2:22" ht="94.5" customHeight="1">
      <c r="B111" s="92"/>
      <c r="C111" s="111"/>
      <c r="D111" s="1">
        <v>2</v>
      </c>
      <c r="E111" s="2" t="s">
        <v>301</v>
      </c>
      <c r="F111" s="6" t="s">
        <v>16</v>
      </c>
      <c r="G111" s="2" t="s">
        <v>297</v>
      </c>
      <c r="H111" s="1" t="s">
        <v>69</v>
      </c>
      <c r="I111" s="2" t="s">
        <v>488</v>
      </c>
      <c r="J111" s="2"/>
      <c r="K111" s="2"/>
      <c r="L111" s="1" t="s">
        <v>10</v>
      </c>
      <c r="M111" s="2" t="s">
        <v>309</v>
      </c>
      <c r="N111" s="2" t="s">
        <v>298</v>
      </c>
      <c r="O111" s="2" t="s">
        <v>11</v>
      </c>
      <c r="P111" s="2" t="s">
        <v>303</v>
      </c>
      <c r="Q111" s="39">
        <v>573.45000000000005</v>
      </c>
      <c r="R111" s="39">
        <v>573.45000000000005</v>
      </c>
      <c r="S111" s="39">
        <f>Q111-R111</f>
        <v>0</v>
      </c>
      <c r="T111" s="1" t="s">
        <v>38</v>
      </c>
      <c r="U111" s="4">
        <v>0</v>
      </c>
      <c r="V111" s="4">
        <v>0</v>
      </c>
    </row>
    <row r="112" spans="2:22" ht="93" customHeight="1">
      <c r="B112" s="92"/>
      <c r="C112" s="111"/>
      <c r="D112" s="1">
        <v>3</v>
      </c>
      <c r="E112" s="2" t="s">
        <v>301</v>
      </c>
      <c r="F112" s="6" t="s">
        <v>16</v>
      </c>
      <c r="G112" s="2" t="s">
        <v>297</v>
      </c>
      <c r="H112" s="1" t="s">
        <v>69</v>
      </c>
      <c r="I112" s="2" t="s">
        <v>488</v>
      </c>
      <c r="J112" s="2"/>
      <c r="K112" s="2"/>
      <c r="L112" s="1" t="s">
        <v>10</v>
      </c>
      <c r="M112" s="2" t="s">
        <v>304</v>
      </c>
      <c r="N112" s="2" t="s">
        <v>305</v>
      </c>
      <c r="O112" s="2" t="s">
        <v>11</v>
      </c>
      <c r="P112" s="2" t="s">
        <v>303</v>
      </c>
      <c r="Q112" s="39">
        <v>322.56</v>
      </c>
      <c r="R112" s="39">
        <v>322.56</v>
      </c>
      <c r="S112" s="39">
        <f>Q112-R112</f>
        <v>0</v>
      </c>
      <c r="T112" s="1" t="s">
        <v>38</v>
      </c>
      <c r="U112" s="4">
        <v>0</v>
      </c>
      <c r="V112" s="4">
        <v>0</v>
      </c>
    </row>
    <row r="113" spans="2:22">
      <c r="B113" s="92"/>
      <c r="C113" s="111"/>
      <c r="D113" s="113"/>
      <c r="E113" s="114"/>
      <c r="F113" s="114"/>
      <c r="G113" s="114"/>
      <c r="H113" s="114"/>
      <c r="I113" s="115"/>
      <c r="J113" s="28">
        <v>3</v>
      </c>
      <c r="K113" s="28">
        <v>3</v>
      </c>
      <c r="L113" s="127" t="s">
        <v>374</v>
      </c>
      <c r="M113" s="128"/>
      <c r="N113" s="128"/>
      <c r="O113" s="128"/>
      <c r="P113" s="129"/>
      <c r="Q113" s="31">
        <f>SUM(Q110:Q112)</f>
        <v>12086.65</v>
      </c>
      <c r="R113" s="31">
        <f>SUM(R110:R112)</f>
        <v>11705.57</v>
      </c>
      <c r="S113" s="31">
        <f>SUM(S110:S112)</f>
        <v>381.07999999999993</v>
      </c>
      <c r="T113" s="28"/>
      <c r="U113" s="28"/>
      <c r="V113" s="28"/>
    </row>
    <row r="114" spans="2:22" ht="90">
      <c r="B114" s="92"/>
      <c r="C114" s="111"/>
      <c r="D114" s="1">
        <v>1</v>
      </c>
      <c r="E114" s="2" t="s">
        <v>301</v>
      </c>
      <c r="F114" s="6" t="s">
        <v>16</v>
      </c>
      <c r="G114" s="2" t="s">
        <v>296</v>
      </c>
      <c r="H114" s="1" t="s">
        <v>24</v>
      </c>
      <c r="I114" s="2" t="s">
        <v>488</v>
      </c>
      <c r="J114" s="2" t="s">
        <v>302</v>
      </c>
      <c r="K114" s="2" t="s">
        <v>302</v>
      </c>
      <c r="L114" s="1" t="s">
        <v>10</v>
      </c>
      <c r="M114" s="1" t="s">
        <v>306</v>
      </c>
      <c r="N114" s="2" t="s">
        <v>307</v>
      </c>
      <c r="O114" s="2" t="s">
        <v>11</v>
      </c>
      <c r="P114" s="2" t="s">
        <v>303</v>
      </c>
      <c r="Q114" s="39">
        <v>18396</v>
      </c>
      <c r="R114" s="39">
        <v>15698.1</v>
      </c>
      <c r="S114" s="39">
        <f>Q114-R114</f>
        <v>2697.8999999999996</v>
      </c>
      <c r="T114" s="1" t="s">
        <v>38</v>
      </c>
      <c r="U114" s="4">
        <v>0</v>
      </c>
      <c r="V114" s="4">
        <v>0</v>
      </c>
    </row>
    <row r="115" spans="2:22">
      <c r="B115" s="92"/>
      <c r="C115" s="112"/>
      <c r="D115" s="88"/>
      <c r="E115" s="89"/>
      <c r="F115" s="89"/>
      <c r="G115" s="89"/>
      <c r="H115" s="89"/>
      <c r="I115" s="90"/>
      <c r="J115" s="28">
        <v>2</v>
      </c>
      <c r="K115" s="28">
        <v>2</v>
      </c>
      <c r="L115" s="127" t="s">
        <v>120</v>
      </c>
      <c r="M115" s="128"/>
      <c r="N115" s="128"/>
      <c r="O115" s="128"/>
      <c r="P115" s="129"/>
      <c r="Q115" s="31">
        <v>18396</v>
      </c>
      <c r="R115" s="31">
        <v>15698.1</v>
      </c>
      <c r="S115" s="31">
        <f>Q115-R115</f>
        <v>2697.8999999999996</v>
      </c>
      <c r="T115" s="30"/>
      <c r="U115" s="30"/>
      <c r="V115" s="30"/>
    </row>
    <row r="116" spans="2:22" ht="30">
      <c r="B116" s="92"/>
      <c r="C116" s="8" t="s">
        <v>13</v>
      </c>
      <c r="D116" s="66">
        <v>4</v>
      </c>
      <c r="E116" s="67"/>
      <c r="F116" s="16"/>
      <c r="G116" s="67"/>
      <c r="H116" s="67"/>
      <c r="I116" s="67"/>
      <c r="J116" s="11">
        <v>5</v>
      </c>
      <c r="K116" s="11">
        <v>5</v>
      </c>
      <c r="L116" s="16"/>
      <c r="M116" s="16"/>
      <c r="N116" s="16"/>
      <c r="O116" s="16"/>
      <c r="P116" s="16"/>
      <c r="Q116" s="12">
        <f>Q113+Q115</f>
        <v>30482.65</v>
      </c>
      <c r="R116" s="12">
        <f>R113+R115</f>
        <v>27403.67</v>
      </c>
      <c r="S116" s="12">
        <f>S113+S115</f>
        <v>3078.9799999999996</v>
      </c>
      <c r="T116" s="16"/>
      <c r="U116" s="16"/>
      <c r="V116" s="16"/>
    </row>
    <row r="117" spans="2:22" ht="105" customHeight="1">
      <c r="B117" s="86">
        <v>10</v>
      </c>
      <c r="C117" s="133" t="s">
        <v>310</v>
      </c>
      <c r="D117" s="1">
        <v>1</v>
      </c>
      <c r="E117" s="2" t="s">
        <v>311</v>
      </c>
      <c r="F117" s="6" t="s">
        <v>16</v>
      </c>
      <c r="G117" s="2" t="s">
        <v>314</v>
      </c>
      <c r="H117" s="1" t="s">
        <v>24</v>
      </c>
      <c r="I117" s="2" t="s">
        <v>488</v>
      </c>
      <c r="J117" s="2" t="s">
        <v>375</v>
      </c>
      <c r="K117" s="2" t="s">
        <v>375</v>
      </c>
      <c r="L117" s="1" t="s">
        <v>10</v>
      </c>
      <c r="M117" s="14" t="s">
        <v>498</v>
      </c>
      <c r="N117" s="2" t="s">
        <v>315</v>
      </c>
      <c r="O117" s="2" t="s">
        <v>11</v>
      </c>
      <c r="P117" s="2" t="s">
        <v>316</v>
      </c>
      <c r="Q117" s="1">
        <v>1706.5</v>
      </c>
      <c r="R117" s="60">
        <v>1203.08</v>
      </c>
      <c r="S117" s="1">
        <f>Q117-R117</f>
        <v>503.42000000000007</v>
      </c>
      <c r="T117" s="23" t="s">
        <v>38</v>
      </c>
      <c r="U117" s="4">
        <v>0</v>
      </c>
      <c r="V117" s="4">
        <v>0</v>
      </c>
    </row>
    <row r="118" spans="2:22" ht="105">
      <c r="B118" s="86"/>
      <c r="C118" s="133"/>
      <c r="D118" s="1">
        <v>2</v>
      </c>
      <c r="E118" s="65" t="s">
        <v>312</v>
      </c>
      <c r="F118" s="6" t="s">
        <v>16</v>
      </c>
      <c r="G118" s="2" t="s">
        <v>317</v>
      </c>
      <c r="H118" s="1" t="s">
        <v>24</v>
      </c>
      <c r="I118" s="2" t="s">
        <v>488</v>
      </c>
      <c r="J118" s="2" t="s">
        <v>376</v>
      </c>
      <c r="K118" s="2" t="s">
        <v>376</v>
      </c>
      <c r="L118" s="1" t="s">
        <v>10</v>
      </c>
      <c r="M118" s="1" t="s">
        <v>318</v>
      </c>
      <c r="N118" s="2" t="s">
        <v>315</v>
      </c>
      <c r="O118" s="2" t="s">
        <v>11</v>
      </c>
      <c r="P118" s="2" t="s">
        <v>319</v>
      </c>
      <c r="Q118" s="1">
        <v>1706.5</v>
      </c>
      <c r="R118" s="60">
        <v>1032.43</v>
      </c>
      <c r="S118" s="1">
        <f>Q118-R118</f>
        <v>674.06999999999994</v>
      </c>
      <c r="T118" s="1" t="s">
        <v>38</v>
      </c>
      <c r="U118" s="4">
        <v>0</v>
      </c>
      <c r="V118" s="4">
        <v>0</v>
      </c>
    </row>
    <row r="119" spans="2:22" ht="165">
      <c r="B119" s="86"/>
      <c r="C119" s="133"/>
      <c r="D119" s="1">
        <v>3</v>
      </c>
      <c r="E119" s="2" t="s">
        <v>313</v>
      </c>
      <c r="F119" s="6" t="s">
        <v>16</v>
      </c>
      <c r="G119" s="2" t="s">
        <v>320</v>
      </c>
      <c r="H119" s="1" t="s">
        <v>24</v>
      </c>
      <c r="I119" s="2" t="s">
        <v>488</v>
      </c>
      <c r="J119" s="2" t="s">
        <v>377</v>
      </c>
      <c r="K119" s="2" t="s">
        <v>377</v>
      </c>
      <c r="L119" s="1" t="s">
        <v>10</v>
      </c>
      <c r="M119" s="1" t="s">
        <v>321</v>
      </c>
      <c r="N119" s="2" t="s">
        <v>315</v>
      </c>
      <c r="O119" s="2" t="s">
        <v>322</v>
      </c>
      <c r="P119" s="2" t="s">
        <v>319</v>
      </c>
      <c r="Q119" s="1">
        <v>1706.5</v>
      </c>
      <c r="R119" s="60">
        <v>1026.96</v>
      </c>
      <c r="S119" s="1">
        <f>Q119-R119</f>
        <v>679.54</v>
      </c>
      <c r="T119" s="1" t="s">
        <v>38</v>
      </c>
      <c r="U119" s="4">
        <v>0</v>
      </c>
      <c r="V119" s="4">
        <v>0</v>
      </c>
    </row>
    <row r="120" spans="2:22" ht="30">
      <c r="B120" s="86"/>
      <c r="C120" s="133"/>
      <c r="D120" s="1">
        <v>4</v>
      </c>
      <c r="E120" s="2" t="s">
        <v>311</v>
      </c>
      <c r="F120" s="6" t="s">
        <v>16</v>
      </c>
      <c r="G120" s="2"/>
      <c r="H120" s="1" t="s">
        <v>69</v>
      </c>
      <c r="I120" s="10" t="s">
        <v>150</v>
      </c>
      <c r="J120" s="61"/>
      <c r="K120" s="61"/>
      <c r="L120" s="1" t="s">
        <v>10</v>
      </c>
      <c r="M120" s="1" t="s">
        <v>323</v>
      </c>
      <c r="N120" s="2" t="s">
        <v>324</v>
      </c>
      <c r="O120" s="2" t="s">
        <v>322</v>
      </c>
      <c r="P120" s="2" t="s">
        <v>325</v>
      </c>
      <c r="Q120" s="59">
        <v>50</v>
      </c>
      <c r="R120" s="59">
        <v>50</v>
      </c>
      <c r="S120" s="1">
        <f t="shared" ref="S120:S123" si="7">Q120-R120</f>
        <v>0</v>
      </c>
      <c r="T120" s="1" t="s">
        <v>38</v>
      </c>
      <c r="U120" s="4">
        <v>0</v>
      </c>
      <c r="V120" s="4">
        <v>0</v>
      </c>
    </row>
    <row r="121" spans="2:22" ht="30">
      <c r="B121" s="86"/>
      <c r="C121" s="133"/>
      <c r="D121" s="1">
        <v>5</v>
      </c>
      <c r="E121" s="2" t="s">
        <v>311</v>
      </c>
      <c r="F121" s="6" t="s">
        <v>16</v>
      </c>
      <c r="G121" s="2"/>
      <c r="H121" s="1" t="s">
        <v>69</v>
      </c>
      <c r="I121" s="10" t="s">
        <v>150</v>
      </c>
      <c r="J121" s="61"/>
      <c r="K121" s="61"/>
      <c r="L121" s="1" t="s">
        <v>10</v>
      </c>
      <c r="M121" s="1" t="s">
        <v>326</v>
      </c>
      <c r="N121" s="2" t="s">
        <v>327</v>
      </c>
      <c r="O121" s="2" t="s">
        <v>322</v>
      </c>
      <c r="P121" s="2" t="s">
        <v>328</v>
      </c>
      <c r="Q121" s="59">
        <v>401.6</v>
      </c>
      <c r="R121" s="59">
        <v>401.6</v>
      </c>
      <c r="S121" s="1">
        <f t="shared" si="7"/>
        <v>0</v>
      </c>
      <c r="T121" s="1" t="s">
        <v>38</v>
      </c>
      <c r="U121" s="4">
        <v>0</v>
      </c>
      <c r="V121" s="4">
        <v>0</v>
      </c>
    </row>
    <row r="122" spans="2:22" ht="45">
      <c r="B122" s="86"/>
      <c r="C122" s="133"/>
      <c r="D122" s="1">
        <v>6</v>
      </c>
      <c r="E122" s="2" t="s">
        <v>313</v>
      </c>
      <c r="F122" s="6" t="s">
        <v>16</v>
      </c>
      <c r="G122" s="2"/>
      <c r="H122" s="1" t="s">
        <v>69</v>
      </c>
      <c r="I122" s="10" t="s">
        <v>150</v>
      </c>
      <c r="J122" s="61"/>
      <c r="K122" s="61"/>
      <c r="L122" s="1" t="s">
        <v>10</v>
      </c>
      <c r="M122" s="1" t="s">
        <v>329</v>
      </c>
      <c r="N122" s="2" t="s">
        <v>324</v>
      </c>
      <c r="O122" s="2" t="s">
        <v>322</v>
      </c>
      <c r="P122" s="2" t="s">
        <v>319</v>
      </c>
      <c r="Q122" s="59">
        <v>24.19</v>
      </c>
      <c r="R122" s="59">
        <v>24.19</v>
      </c>
      <c r="S122" s="1">
        <f t="shared" si="7"/>
        <v>0</v>
      </c>
      <c r="T122" s="1" t="s">
        <v>38</v>
      </c>
      <c r="U122" s="4">
        <v>0</v>
      </c>
      <c r="V122" s="4">
        <v>0</v>
      </c>
    </row>
    <row r="123" spans="2:22" ht="45">
      <c r="B123" s="86"/>
      <c r="C123" s="133"/>
      <c r="D123" s="1">
        <v>7</v>
      </c>
      <c r="E123" s="2" t="s">
        <v>312</v>
      </c>
      <c r="F123" s="6" t="s">
        <v>16</v>
      </c>
      <c r="G123" s="2"/>
      <c r="H123" s="1" t="s">
        <v>69</v>
      </c>
      <c r="I123" s="2" t="s">
        <v>150</v>
      </c>
      <c r="J123" s="44"/>
      <c r="K123" s="44"/>
      <c r="L123" s="44" t="s">
        <v>10</v>
      </c>
      <c r="M123" s="44" t="s">
        <v>330</v>
      </c>
      <c r="N123" s="7" t="s">
        <v>324</v>
      </c>
      <c r="O123" s="7" t="s">
        <v>322</v>
      </c>
      <c r="P123" s="7" t="s">
        <v>319</v>
      </c>
      <c r="Q123" s="62">
        <v>24.2</v>
      </c>
      <c r="R123" s="62">
        <v>24.2</v>
      </c>
      <c r="S123" s="1">
        <f t="shared" si="7"/>
        <v>0</v>
      </c>
      <c r="T123" s="1" t="s">
        <v>38</v>
      </c>
      <c r="U123" s="4">
        <v>0</v>
      </c>
      <c r="V123" s="4">
        <v>0</v>
      </c>
    </row>
    <row r="124" spans="2:22">
      <c r="B124" s="86"/>
      <c r="C124" s="133"/>
      <c r="D124" s="84"/>
      <c r="E124" s="84"/>
      <c r="F124" s="84"/>
      <c r="G124" s="84"/>
      <c r="H124" s="84"/>
      <c r="I124" s="84"/>
      <c r="J124" s="28">
        <v>16</v>
      </c>
      <c r="K124" s="28">
        <v>16</v>
      </c>
      <c r="L124" s="97" t="s">
        <v>331</v>
      </c>
      <c r="M124" s="98"/>
      <c r="N124" s="98"/>
      <c r="O124" s="98"/>
      <c r="P124" s="99"/>
      <c r="Q124" s="28">
        <f>SUM(Q117:Q123)</f>
        <v>5619.49</v>
      </c>
      <c r="R124" s="28">
        <f>SUM(R117:R123)</f>
        <v>3762.46</v>
      </c>
      <c r="S124" s="28">
        <f>SUM(S117:S123)</f>
        <v>1857.03</v>
      </c>
      <c r="T124" s="30"/>
      <c r="U124" s="30"/>
      <c r="V124" s="30"/>
    </row>
    <row r="125" spans="2:22" ht="90.75" customHeight="1">
      <c r="B125" s="86"/>
      <c r="C125" s="133"/>
      <c r="D125" s="1">
        <v>1</v>
      </c>
      <c r="E125" s="2" t="s">
        <v>311</v>
      </c>
      <c r="F125" s="6" t="s">
        <v>16</v>
      </c>
      <c r="G125" s="1"/>
      <c r="H125" s="1" t="s">
        <v>69</v>
      </c>
      <c r="I125" s="2" t="s">
        <v>150</v>
      </c>
      <c r="J125" s="1"/>
      <c r="K125" s="1"/>
      <c r="L125" s="1" t="s">
        <v>10</v>
      </c>
      <c r="M125" s="1" t="s">
        <v>332</v>
      </c>
      <c r="N125" s="2" t="s">
        <v>333</v>
      </c>
      <c r="O125" s="2" t="s">
        <v>378</v>
      </c>
      <c r="P125" s="2" t="s">
        <v>319</v>
      </c>
      <c r="Q125" s="4">
        <v>30</v>
      </c>
      <c r="R125" s="4">
        <v>30</v>
      </c>
      <c r="S125" s="57">
        <f t="shared" ref="S125:S130" si="8">Q125-R125</f>
        <v>0</v>
      </c>
      <c r="T125" s="1" t="s">
        <v>38</v>
      </c>
      <c r="U125" s="4">
        <v>0</v>
      </c>
      <c r="V125" s="4">
        <v>0</v>
      </c>
    </row>
    <row r="126" spans="2:22" ht="45">
      <c r="B126" s="86"/>
      <c r="C126" s="133"/>
      <c r="D126" s="1">
        <v>2</v>
      </c>
      <c r="E126" s="2" t="s">
        <v>313</v>
      </c>
      <c r="F126" s="6" t="s">
        <v>16</v>
      </c>
      <c r="G126" s="1"/>
      <c r="H126" s="1" t="s">
        <v>69</v>
      </c>
      <c r="I126" s="2" t="s">
        <v>150</v>
      </c>
      <c r="J126" s="1"/>
      <c r="K126" s="1"/>
      <c r="L126" s="1" t="s">
        <v>10</v>
      </c>
      <c r="M126" s="1" t="s">
        <v>334</v>
      </c>
      <c r="N126" s="2" t="s">
        <v>333</v>
      </c>
      <c r="O126" s="2" t="s">
        <v>11</v>
      </c>
      <c r="P126" s="2" t="s">
        <v>475</v>
      </c>
      <c r="Q126" s="63">
        <v>40</v>
      </c>
      <c r="R126" s="63">
        <v>40</v>
      </c>
      <c r="S126" s="57">
        <f t="shared" si="8"/>
        <v>0</v>
      </c>
      <c r="T126" s="1" t="s">
        <v>38</v>
      </c>
      <c r="U126" s="4">
        <v>0</v>
      </c>
      <c r="V126" s="4">
        <v>0</v>
      </c>
    </row>
    <row r="127" spans="2:22" ht="90">
      <c r="B127" s="86"/>
      <c r="C127" s="133"/>
      <c r="D127" s="1">
        <v>3</v>
      </c>
      <c r="E127" s="2" t="s">
        <v>312</v>
      </c>
      <c r="F127" s="6" t="s">
        <v>16</v>
      </c>
      <c r="G127" s="1"/>
      <c r="H127" s="1" t="s">
        <v>69</v>
      </c>
      <c r="I127" s="2" t="s">
        <v>150</v>
      </c>
      <c r="J127" s="1"/>
      <c r="K127" s="1"/>
      <c r="L127" s="1" t="s">
        <v>10</v>
      </c>
      <c r="M127" s="1" t="s">
        <v>335</v>
      </c>
      <c r="N127" s="2" t="s">
        <v>333</v>
      </c>
      <c r="O127" s="2" t="s">
        <v>378</v>
      </c>
      <c r="P127" s="2" t="s">
        <v>319</v>
      </c>
      <c r="Q127" s="64">
        <v>48.3</v>
      </c>
      <c r="R127" s="64">
        <v>48.3</v>
      </c>
      <c r="S127" s="57">
        <f t="shared" si="8"/>
        <v>0</v>
      </c>
      <c r="T127" s="1" t="s">
        <v>38</v>
      </c>
      <c r="U127" s="4">
        <v>0</v>
      </c>
      <c r="V127" s="4">
        <v>0</v>
      </c>
    </row>
    <row r="128" spans="2:22" ht="60">
      <c r="B128" s="86"/>
      <c r="C128" s="133"/>
      <c r="D128" s="1">
        <v>4</v>
      </c>
      <c r="E128" s="2" t="s">
        <v>311</v>
      </c>
      <c r="F128" s="6" t="s">
        <v>16</v>
      </c>
      <c r="G128" s="2" t="s">
        <v>336</v>
      </c>
      <c r="H128" s="1" t="s">
        <v>24</v>
      </c>
      <c r="I128" s="2" t="s">
        <v>488</v>
      </c>
      <c r="J128" s="2" t="s">
        <v>379</v>
      </c>
      <c r="K128" s="2" t="s">
        <v>379</v>
      </c>
      <c r="L128" s="1" t="s">
        <v>10</v>
      </c>
      <c r="M128" s="1" t="s">
        <v>337</v>
      </c>
      <c r="N128" s="2" t="s">
        <v>338</v>
      </c>
      <c r="O128" s="2" t="s">
        <v>339</v>
      </c>
      <c r="P128" s="2" t="s">
        <v>475</v>
      </c>
      <c r="Q128" s="1">
        <v>2099.94</v>
      </c>
      <c r="R128" s="1">
        <v>1648.45</v>
      </c>
      <c r="S128" s="57">
        <f t="shared" si="8"/>
        <v>451.49</v>
      </c>
      <c r="T128" s="1" t="s">
        <v>38</v>
      </c>
      <c r="U128" s="4">
        <v>0</v>
      </c>
      <c r="V128" s="4">
        <v>0</v>
      </c>
    </row>
    <row r="129" spans="2:22" ht="75">
      <c r="B129" s="86"/>
      <c r="C129" s="133"/>
      <c r="D129" s="1">
        <v>5</v>
      </c>
      <c r="E129" s="2" t="s">
        <v>313</v>
      </c>
      <c r="F129" s="6" t="s">
        <v>16</v>
      </c>
      <c r="G129" s="2" t="s">
        <v>340</v>
      </c>
      <c r="H129" s="1" t="s">
        <v>24</v>
      </c>
      <c r="I129" s="2" t="s">
        <v>488</v>
      </c>
      <c r="J129" s="2" t="s">
        <v>380</v>
      </c>
      <c r="K129" s="2" t="s">
        <v>380</v>
      </c>
      <c r="L129" s="1" t="s">
        <v>10</v>
      </c>
      <c r="M129" s="1" t="s">
        <v>341</v>
      </c>
      <c r="N129" s="2" t="s">
        <v>338</v>
      </c>
      <c r="O129" s="2" t="s">
        <v>342</v>
      </c>
      <c r="P129" s="2" t="s">
        <v>319</v>
      </c>
      <c r="Q129" s="1">
        <v>2189.31</v>
      </c>
      <c r="R129" s="1">
        <v>1674.82</v>
      </c>
      <c r="S129" s="57">
        <f t="shared" si="8"/>
        <v>514.49</v>
      </c>
      <c r="T129" s="1" t="s">
        <v>38</v>
      </c>
      <c r="U129" s="4">
        <v>0</v>
      </c>
      <c r="V129" s="4">
        <v>0</v>
      </c>
    </row>
    <row r="130" spans="2:22" ht="60">
      <c r="B130" s="86"/>
      <c r="C130" s="133"/>
      <c r="D130" s="1">
        <v>6</v>
      </c>
      <c r="E130" s="2" t="s">
        <v>312</v>
      </c>
      <c r="F130" s="6" t="s">
        <v>16</v>
      </c>
      <c r="G130" s="2" t="s">
        <v>343</v>
      </c>
      <c r="H130" s="1" t="s">
        <v>24</v>
      </c>
      <c r="I130" s="2" t="s">
        <v>488</v>
      </c>
      <c r="J130" s="7" t="s">
        <v>379</v>
      </c>
      <c r="K130" s="7" t="s">
        <v>379</v>
      </c>
      <c r="L130" s="44" t="s">
        <v>10</v>
      </c>
      <c r="M130" s="44" t="s">
        <v>344</v>
      </c>
      <c r="N130" s="7" t="s">
        <v>338</v>
      </c>
      <c r="O130" s="7" t="s">
        <v>345</v>
      </c>
      <c r="P130" s="2" t="s">
        <v>475</v>
      </c>
      <c r="Q130" s="44">
        <v>2132.21</v>
      </c>
      <c r="R130" s="44">
        <v>1673.78</v>
      </c>
      <c r="S130" s="57">
        <f t="shared" si="8"/>
        <v>458.43000000000006</v>
      </c>
      <c r="T130" s="1" t="s">
        <v>38</v>
      </c>
      <c r="U130" s="4">
        <v>0</v>
      </c>
      <c r="V130" s="4">
        <v>0</v>
      </c>
    </row>
    <row r="131" spans="2:22">
      <c r="B131" s="86"/>
      <c r="C131" s="133"/>
      <c r="D131" s="84"/>
      <c r="E131" s="84"/>
      <c r="F131" s="84"/>
      <c r="G131" s="84"/>
      <c r="H131" s="84"/>
      <c r="I131" s="84"/>
      <c r="J131" s="28">
        <v>7</v>
      </c>
      <c r="K131" s="28">
        <v>7</v>
      </c>
      <c r="L131" s="97" t="s">
        <v>346</v>
      </c>
      <c r="M131" s="98"/>
      <c r="N131" s="98"/>
      <c r="O131" s="98"/>
      <c r="P131" s="99"/>
      <c r="Q131" s="29">
        <f>SUM(Q125:Q130)</f>
        <v>6539.76</v>
      </c>
      <c r="R131" s="29">
        <f>SUM(R125:R130)</f>
        <v>5115.3499999999995</v>
      </c>
      <c r="S131" s="29">
        <f>SUM(S125:S130)</f>
        <v>1424.41</v>
      </c>
      <c r="T131" s="30"/>
      <c r="U131" s="30"/>
      <c r="V131" s="30"/>
    </row>
    <row r="132" spans="2:22" ht="30">
      <c r="B132" s="86"/>
      <c r="C132" s="8" t="s">
        <v>13</v>
      </c>
      <c r="D132" s="11">
        <v>13</v>
      </c>
      <c r="E132" s="11"/>
      <c r="F132" s="11"/>
      <c r="G132" s="11"/>
      <c r="H132" s="11"/>
      <c r="I132" s="11"/>
      <c r="J132" s="11">
        <v>23</v>
      </c>
      <c r="K132" s="11">
        <v>23</v>
      </c>
      <c r="L132" s="11"/>
      <c r="M132" s="11"/>
      <c r="N132" s="11"/>
      <c r="O132" s="11"/>
      <c r="P132" s="11"/>
      <c r="Q132" s="21">
        <f>Q124+Q131</f>
        <v>12159.25</v>
      </c>
      <c r="R132" s="21">
        <f>R124+R131</f>
        <v>8877.81</v>
      </c>
      <c r="S132" s="21">
        <f>S124+S131</f>
        <v>3281.44</v>
      </c>
      <c r="T132" s="11"/>
      <c r="U132" s="11"/>
      <c r="V132" s="11"/>
    </row>
    <row r="133" spans="2:22" ht="81.75" customHeight="1">
      <c r="B133" s="91">
        <v>11</v>
      </c>
      <c r="C133" s="110" t="s">
        <v>391</v>
      </c>
      <c r="D133" s="1">
        <v>1</v>
      </c>
      <c r="E133" s="2" t="s">
        <v>381</v>
      </c>
      <c r="F133" s="1" t="s">
        <v>38</v>
      </c>
      <c r="G133" s="19" t="s">
        <v>489</v>
      </c>
      <c r="H133" s="1" t="s">
        <v>24</v>
      </c>
      <c r="I133" s="2" t="s">
        <v>488</v>
      </c>
      <c r="J133" s="2" t="s">
        <v>399</v>
      </c>
      <c r="K133" s="2" t="s">
        <v>399</v>
      </c>
      <c r="L133" s="2" t="s">
        <v>383</v>
      </c>
      <c r="M133" s="2" t="s">
        <v>384</v>
      </c>
      <c r="N133" s="2" t="s">
        <v>385</v>
      </c>
      <c r="O133" s="2" t="s">
        <v>11</v>
      </c>
      <c r="P133" s="2" t="s">
        <v>386</v>
      </c>
      <c r="Q133" s="2">
        <v>3512.19</v>
      </c>
      <c r="R133" s="2">
        <v>2766.84</v>
      </c>
      <c r="S133" s="1">
        <f t="shared" ref="S133:S138" si="9">Q133-R133</f>
        <v>745.34999999999991</v>
      </c>
      <c r="T133" s="1" t="s">
        <v>38</v>
      </c>
      <c r="U133" s="4">
        <v>0</v>
      </c>
      <c r="V133" s="4">
        <v>0</v>
      </c>
    </row>
    <row r="134" spans="2:22" ht="45" customHeight="1">
      <c r="B134" s="92"/>
      <c r="C134" s="111"/>
      <c r="D134" s="1">
        <v>2</v>
      </c>
      <c r="E134" s="2" t="s">
        <v>382</v>
      </c>
      <c r="F134" s="6" t="s">
        <v>16</v>
      </c>
      <c r="G134" s="2"/>
      <c r="H134" s="1" t="s">
        <v>69</v>
      </c>
      <c r="I134" s="2" t="s">
        <v>387</v>
      </c>
      <c r="J134" s="2"/>
      <c r="K134" s="2"/>
      <c r="L134" s="2" t="s">
        <v>383</v>
      </c>
      <c r="M134" s="2" t="s">
        <v>389</v>
      </c>
      <c r="N134" s="2" t="s">
        <v>385</v>
      </c>
      <c r="O134" s="2" t="s">
        <v>390</v>
      </c>
      <c r="P134" s="2" t="s">
        <v>388</v>
      </c>
      <c r="Q134" s="2">
        <v>9015.19</v>
      </c>
      <c r="R134" s="2">
        <v>9015.19</v>
      </c>
      <c r="S134" s="1">
        <f t="shared" si="9"/>
        <v>0</v>
      </c>
      <c r="T134" s="1" t="s">
        <v>38</v>
      </c>
      <c r="U134" s="4">
        <v>0</v>
      </c>
      <c r="V134" s="4">
        <v>0</v>
      </c>
    </row>
    <row r="135" spans="2:22">
      <c r="B135" s="92"/>
      <c r="C135" s="111"/>
      <c r="D135" s="113"/>
      <c r="E135" s="114"/>
      <c r="F135" s="114"/>
      <c r="G135" s="114"/>
      <c r="H135" s="114"/>
      <c r="I135" s="115"/>
      <c r="J135" s="69">
        <v>4</v>
      </c>
      <c r="K135" s="69">
        <v>4</v>
      </c>
      <c r="L135" s="135" t="s">
        <v>392</v>
      </c>
      <c r="M135" s="136"/>
      <c r="N135" s="136"/>
      <c r="O135" s="136"/>
      <c r="P135" s="137"/>
      <c r="Q135" s="69">
        <f>Q133+Q134</f>
        <v>12527.380000000001</v>
      </c>
      <c r="R135" s="69">
        <f>R133+R134</f>
        <v>11782.03</v>
      </c>
      <c r="S135" s="28">
        <f t="shared" si="9"/>
        <v>745.35000000000036</v>
      </c>
      <c r="T135" s="28"/>
      <c r="U135" s="28"/>
      <c r="V135" s="28"/>
    </row>
    <row r="136" spans="2:22" ht="80.25" customHeight="1">
      <c r="B136" s="92"/>
      <c r="C136" s="111"/>
      <c r="D136" s="60">
        <v>1</v>
      </c>
      <c r="E136" s="2" t="s">
        <v>381</v>
      </c>
      <c r="F136" s="68" t="s">
        <v>38</v>
      </c>
      <c r="G136" s="19" t="s">
        <v>393</v>
      </c>
      <c r="H136" s="1" t="s">
        <v>24</v>
      </c>
      <c r="I136" s="2" t="s">
        <v>488</v>
      </c>
      <c r="J136" s="2" t="s">
        <v>394</v>
      </c>
      <c r="K136" s="2" t="s">
        <v>394</v>
      </c>
      <c r="L136" s="2" t="s">
        <v>383</v>
      </c>
      <c r="M136" s="2" t="s">
        <v>395</v>
      </c>
      <c r="N136" s="2" t="s">
        <v>396</v>
      </c>
      <c r="O136" s="2" t="s">
        <v>11</v>
      </c>
      <c r="P136" s="2" t="s">
        <v>386</v>
      </c>
      <c r="Q136" s="2">
        <v>3245.84</v>
      </c>
      <c r="R136" s="2">
        <v>3245.84</v>
      </c>
      <c r="S136" s="1">
        <f t="shared" si="9"/>
        <v>0</v>
      </c>
      <c r="T136" s="1" t="s">
        <v>38</v>
      </c>
      <c r="U136" s="4">
        <v>0</v>
      </c>
      <c r="V136" s="4">
        <v>0</v>
      </c>
    </row>
    <row r="137" spans="2:22" ht="48" customHeight="1">
      <c r="B137" s="92"/>
      <c r="C137" s="111"/>
      <c r="D137" s="1">
        <v>2</v>
      </c>
      <c r="E137" s="2" t="s">
        <v>382</v>
      </c>
      <c r="F137" s="6" t="s">
        <v>16</v>
      </c>
      <c r="G137" s="2"/>
      <c r="H137" s="1" t="s">
        <v>69</v>
      </c>
      <c r="I137" s="2" t="s">
        <v>387</v>
      </c>
      <c r="J137" s="2"/>
      <c r="K137" s="2"/>
      <c r="L137" s="2" t="s">
        <v>383</v>
      </c>
      <c r="M137" s="2" t="s">
        <v>397</v>
      </c>
      <c r="N137" s="2" t="s">
        <v>398</v>
      </c>
      <c r="O137" s="2" t="s">
        <v>390</v>
      </c>
      <c r="P137" s="2" t="s">
        <v>388</v>
      </c>
      <c r="Q137" s="2">
        <v>8990.56</v>
      </c>
      <c r="R137" s="2">
        <v>8990.56</v>
      </c>
      <c r="S137" s="1">
        <f t="shared" si="9"/>
        <v>0</v>
      </c>
      <c r="T137" s="1" t="s">
        <v>38</v>
      </c>
      <c r="U137" s="4">
        <v>0</v>
      </c>
      <c r="V137" s="4">
        <v>0</v>
      </c>
    </row>
    <row r="138" spans="2:22">
      <c r="B138" s="92"/>
      <c r="C138" s="112"/>
      <c r="D138" s="113"/>
      <c r="E138" s="114"/>
      <c r="F138" s="114"/>
      <c r="G138" s="114"/>
      <c r="H138" s="114"/>
      <c r="I138" s="115"/>
      <c r="J138" s="28">
        <v>1</v>
      </c>
      <c r="K138" s="28">
        <v>1</v>
      </c>
      <c r="L138" s="135" t="s">
        <v>308</v>
      </c>
      <c r="M138" s="136"/>
      <c r="N138" s="136"/>
      <c r="O138" s="136"/>
      <c r="P138" s="137"/>
      <c r="Q138" s="28">
        <f>Q136+Q137</f>
        <v>12236.4</v>
      </c>
      <c r="R138" s="28">
        <f>R136+R137</f>
        <v>12236.4</v>
      </c>
      <c r="S138" s="28">
        <f t="shared" si="9"/>
        <v>0</v>
      </c>
      <c r="T138" s="28"/>
      <c r="U138" s="28"/>
      <c r="V138" s="28"/>
    </row>
    <row r="139" spans="2:22" ht="30">
      <c r="B139" s="93"/>
      <c r="C139" s="8" t="s">
        <v>13</v>
      </c>
      <c r="D139" s="11">
        <v>4</v>
      </c>
      <c r="E139" s="11"/>
      <c r="F139" s="11"/>
      <c r="G139" s="11"/>
      <c r="H139" s="11"/>
      <c r="I139" s="11"/>
      <c r="J139" s="11">
        <v>5</v>
      </c>
      <c r="K139" s="11">
        <v>5</v>
      </c>
      <c r="L139" s="11"/>
      <c r="M139" s="11"/>
      <c r="N139" s="11"/>
      <c r="O139" s="11"/>
      <c r="P139" s="11"/>
      <c r="Q139" s="11">
        <f>Q135+Q138</f>
        <v>24763.78</v>
      </c>
      <c r="R139" s="11">
        <f>R135+R138</f>
        <v>24018.43</v>
      </c>
      <c r="S139" s="11">
        <f>S135+S138</f>
        <v>745.35000000000036</v>
      </c>
      <c r="T139" s="11"/>
      <c r="U139" s="11"/>
      <c r="V139" s="11"/>
    </row>
    <row r="140" spans="2:22" ht="198.75" customHeight="1">
      <c r="B140" s="91">
        <v>12</v>
      </c>
      <c r="C140" s="110" t="s">
        <v>400</v>
      </c>
      <c r="D140" s="1">
        <v>1</v>
      </c>
      <c r="E140" s="2" t="s">
        <v>418</v>
      </c>
      <c r="F140" s="1" t="s">
        <v>465</v>
      </c>
      <c r="G140" s="2" t="s">
        <v>401</v>
      </c>
      <c r="H140" s="1" t="s">
        <v>24</v>
      </c>
      <c r="I140" s="2" t="s">
        <v>490</v>
      </c>
      <c r="J140" s="2" t="s">
        <v>422</v>
      </c>
      <c r="K140" s="2" t="s">
        <v>422</v>
      </c>
      <c r="L140" s="2" t="s">
        <v>10</v>
      </c>
      <c r="M140" s="2" t="s">
        <v>402</v>
      </c>
      <c r="N140" s="2" t="s">
        <v>268</v>
      </c>
      <c r="O140" s="2" t="s">
        <v>403</v>
      </c>
      <c r="P140" s="2" t="s">
        <v>417</v>
      </c>
      <c r="Q140" s="2">
        <v>945.46</v>
      </c>
      <c r="R140" s="2">
        <v>944.92</v>
      </c>
      <c r="S140" s="1">
        <f>Q140-R140</f>
        <v>0.54000000000007731</v>
      </c>
      <c r="T140" s="1" t="s">
        <v>38</v>
      </c>
      <c r="U140" s="4">
        <v>0</v>
      </c>
      <c r="V140" s="4">
        <v>0</v>
      </c>
    </row>
    <row r="141" spans="2:22" ht="50.25" customHeight="1">
      <c r="B141" s="92"/>
      <c r="C141" s="111"/>
      <c r="D141" s="1">
        <v>2</v>
      </c>
      <c r="E141" s="2" t="s">
        <v>404</v>
      </c>
      <c r="F141" s="1" t="s">
        <v>465</v>
      </c>
      <c r="G141" s="2" t="s">
        <v>405</v>
      </c>
      <c r="H141" s="1" t="s">
        <v>24</v>
      </c>
      <c r="I141" s="2" t="s">
        <v>490</v>
      </c>
      <c r="J141" s="2" t="s">
        <v>415</v>
      </c>
      <c r="K141" s="2" t="s">
        <v>415</v>
      </c>
      <c r="L141" s="2" t="s">
        <v>10</v>
      </c>
      <c r="M141" s="2" t="s">
        <v>406</v>
      </c>
      <c r="N141" s="2" t="s">
        <v>407</v>
      </c>
      <c r="O141" s="2" t="s">
        <v>250</v>
      </c>
      <c r="P141" s="2" t="s">
        <v>416</v>
      </c>
      <c r="Q141" s="70">
        <v>2228.5</v>
      </c>
      <c r="R141" s="70">
        <v>2228.5</v>
      </c>
      <c r="S141" s="1">
        <f>Q141-R141</f>
        <v>0</v>
      </c>
      <c r="T141" s="1" t="s">
        <v>38</v>
      </c>
      <c r="U141" s="4">
        <v>0</v>
      </c>
      <c r="V141" s="4">
        <v>0</v>
      </c>
    </row>
    <row r="142" spans="2:22">
      <c r="B142" s="92"/>
      <c r="C142" s="111"/>
      <c r="D142" s="113"/>
      <c r="E142" s="114"/>
      <c r="F142" s="114"/>
      <c r="G142" s="114"/>
      <c r="H142" s="114"/>
      <c r="I142" s="115"/>
      <c r="J142" s="69">
        <v>3</v>
      </c>
      <c r="K142" s="69">
        <v>3</v>
      </c>
      <c r="L142" s="135" t="s">
        <v>414</v>
      </c>
      <c r="M142" s="136"/>
      <c r="N142" s="136"/>
      <c r="O142" s="136"/>
      <c r="P142" s="137"/>
      <c r="Q142" s="72">
        <f>Q140+Q141</f>
        <v>3173.96</v>
      </c>
      <c r="R142" s="72">
        <f>R140+R141</f>
        <v>3173.42</v>
      </c>
      <c r="S142" s="72">
        <f>S140+S141</f>
        <v>0.54000000000007731</v>
      </c>
      <c r="T142" s="28"/>
      <c r="U142" s="28"/>
      <c r="V142" s="28"/>
    </row>
    <row r="143" spans="2:22" ht="228" customHeight="1">
      <c r="B143" s="92"/>
      <c r="C143" s="111"/>
      <c r="D143" s="1">
        <v>1</v>
      </c>
      <c r="E143" s="2" t="s">
        <v>419</v>
      </c>
      <c r="F143" s="1" t="s">
        <v>465</v>
      </c>
      <c r="G143" s="2" t="s">
        <v>408</v>
      </c>
      <c r="H143" s="1" t="s">
        <v>24</v>
      </c>
      <c r="I143" s="2" t="s">
        <v>490</v>
      </c>
      <c r="J143" s="2" t="s">
        <v>421</v>
      </c>
      <c r="K143" s="2" t="s">
        <v>421</v>
      </c>
      <c r="L143" s="2" t="s">
        <v>10</v>
      </c>
      <c r="M143" s="2" t="s">
        <v>409</v>
      </c>
      <c r="N143" s="2" t="s">
        <v>410</v>
      </c>
      <c r="O143" s="2" t="s">
        <v>403</v>
      </c>
      <c r="P143" s="2" t="s">
        <v>417</v>
      </c>
      <c r="Q143" s="70">
        <v>2413.63</v>
      </c>
      <c r="R143" s="70">
        <v>1416.4</v>
      </c>
      <c r="S143" s="73">
        <f>Q143-R143</f>
        <v>997.23</v>
      </c>
      <c r="T143" s="1" t="s">
        <v>38</v>
      </c>
      <c r="U143" s="4">
        <v>0</v>
      </c>
      <c r="V143" s="4">
        <v>0</v>
      </c>
    </row>
    <row r="144" spans="2:22" ht="120">
      <c r="B144" s="92"/>
      <c r="C144" s="111"/>
      <c r="D144" s="1">
        <v>2</v>
      </c>
      <c r="E144" s="61" t="s">
        <v>404</v>
      </c>
      <c r="F144" s="1" t="s">
        <v>465</v>
      </c>
      <c r="G144" s="71" t="s">
        <v>411</v>
      </c>
      <c r="H144" s="2" t="s">
        <v>84</v>
      </c>
      <c r="I144" s="2" t="s">
        <v>491</v>
      </c>
      <c r="J144" s="2" t="s">
        <v>423</v>
      </c>
      <c r="K144" s="2" t="s">
        <v>423</v>
      </c>
      <c r="L144" s="2" t="s">
        <v>10</v>
      </c>
      <c r="M144" s="2" t="s">
        <v>412</v>
      </c>
      <c r="N144" s="2" t="s">
        <v>413</v>
      </c>
      <c r="O144" s="2" t="s">
        <v>250</v>
      </c>
      <c r="P144" s="2" t="s">
        <v>424</v>
      </c>
      <c r="Q144" s="70">
        <v>10684.95</v>
      </c>
      <c r="R144" s="70">
        <v>10017.790000000001</v>
      </c>
      <c r="S144" s="73">
        <f>Q144-R144</f>
        <v>667.15999999999985</v>
      </c>
      <c r="T144" s="1" t="s">
        <v>38</v>
      </c>
      <c r="U144" s="4">
        <v>0</v>
      </c>
      <c r="V144" s="4">
        <v>0</v>
      </c>
    </row>
    <row r="145" spans="2:22">
      <c r="B145" s="92"/>
      <c r="C145" s="112"/>
      <c r="D145" s="113"/>
      <c r="E145" s="114"/>
      <c r="F145" s="114"/>
      <c r="G145" s="114"/>
      <c r="H145" s="114"/>
      <c r="I145" s="115"/>
      <c r="J145" s="28">
        <v>10</v>
      </c>
      <c r="K145" s="28">
        <v>10</v>
      </c>
      <c r="L145" s="127" t="s">
        <v>420</v>
      </c>
      <c r="M145" s="128"/>
      <c r="N145" s="128"/>
      <c r="O145" s="128"/>
      <c r="P145" s="129"/>
      <c r="Q145" s="74">
        <f>Q143+Q144</f>
        <v>13098.580000000002</v>
      </c>
      <c r="R145" s="74">
        <f>R143+R144</f>
        <v>11434.19</v>
      </c>
      <c r="S145" s="74">
        <f>S143+S144</f>
        <v>1664.3899999999999</v>
      </c>
      <c r="T145" s="28"/>
      <c r="U145" s="28"/>
      <c r="V145" s="28"/>
    </row>
    <row r="146" spans="2:22" ht="30">
      <c r="B146" s="93"/>
      <c r="C146" s="8" t="s">
        <v>13</v>
      </c>
      <c r="D146" s="11">
        <v>4</v>
      </c>
      <c r="E146" s="11"/>
      <c r="F146" s="11"/>
      <c r="G146" s="11"/>
      <c r="H146" s="11"/>
      <c r="I146" s="11"/>
      <c r="J146" s="11">
        <v>13</v>
      </c>
      <c r="K146" s="11">
        <v>13</v>
      </c>
      <c r="L146" s="11"/>
      <c r="M146" s="11"/>
      <c r="N146" s="11"/>
      <c r="O146" s="11"/>
      <c r="P146" s="11"/>
      <c r="Q146" s="75">
        <f>Q142+Q145</f>
        <v>16272.54</v>
      </c>
      <c r="R146" s="75">
        <f>R142+R145</f>
        <v>14607.61</v>
      </c>
      <c r="S146" s="75">
        <f>S142+S145</f>
        <v>1664.9299999999998</v>
      </c>
      <c r="T146" s="11"/>
      <c r="U146" s="11"/>
      <c r="V146" s="11"/>
    </row>
    <row r="147" spans="2:22" ht="63" customHeight="1">
      <c r="B147" s="91">
        <v>13</v>
      </c>
      <c r="C147" s="110" t="s">
        <v>425</v>
      </c>
      <c r="D147" s="1">
        <v>1</v>
      </c>
      <c r="E147" s="2" t="s">
        <v>444</v>
      </c>
      <c r="F147" s="1" t="s">
        <v>183</v>
      </c>
      <c r="G147" s="2" t="s">
        <v>426</v>
      </c>
      <c r="H147" s="2" t="s">
        <v>24</v>
      </c>
      <c r="I147" s="2" t="s">
        <v>492</v>
      </c>
      <c r="J147" s="2" t="s">
        <v>441</v>
      </c>
      <c r="K147" s="2" t="s">
        <v>441</v>
      </c>
      <c r="L147" s="2" t="s">
        <v>383</v>
      </c>
      <c r="M147" s="2" t="s">
        <v>427</v>
      </c>
      <c r="N147" s="2" t="s">
        <v>428</v>
      </c>
      <c r="O147" s="2" t="s">
        <v>429</v>
      </c>
      <c r="P147" s="2" t="s">
        <v>430</v>
      </c>
      <c r="Q147" s="9">
        <v>7316.2284</v>
      </c>
      <c r="R147" s="9">
        <v>6255.3753399999996</v>
      </c>
      <c r="S147" s="39">
        <f>Q147-R147</f>
        <v>1060.8530600000004</v>
      </c>
      <c r="T147" s="1" t="s">
        <v>38</v>
      </c>
      <c r="U147" s="4">
        <v>0</v>
      </c>
      <c r="V147" s="4">
        <v>0</v>
      </c>
    </row>
    <row r="148" spans="2:22" ht="75" customHeight="1">
      <c r="B148" s="92"/>
      <c r="C148" s="111"/>
      <c r="D148" s="1">
        <v>2</v>
      </c>
      <c r="E148" s="2" t="s">
        <v>443</v>
      </c>
      <c r="F148" s="1" t="s">
        <v>183</v>
      </c>
      <c r="G148" s="2" t="s">
        <v>431</v>
      </c>
      <c r="H148" s="2" t="s">
        <v>24</v>
      </c>
      <c r="I148" s="2" t="s">
        <v>492</v>
      </c>
      <c r="J148" s="2" t="s">
        <v>442</v>
      </c>
      <c r="K148" s="2" t="s">
        <v>442</v>
      </c>
      <c r="L148" s="2" t="s">
        <v>383</v>
      </c>
      <c r="M148" s="2" t="s">
        <v>432</v>
      </c>
      <c r="N148" s="2" t="s">
        <v>428</v>
      </c>
      <c r="O148" s="2" t="s">
        <v>433</v>
      </c>
      <c r="P148" s="2" t="s">
        <v>430</v>
      </c>
      <c r="Q148" s="9">
        <v>3811.7289599999999</v>
      </c>
      <c r="R148" s="9">
        <v>2439.47136</v>
      </c>
      <c r="S148" s="39">
        <f>Q148-R148</f>
        <v>1372.2575999999999</v>
      </c>
      <c r="T148" s="1" t="s">
        <v>38</v>
      </c>
      <c r="U148" s="4">
        <v>0</v>
      </c>
      <c r="V148" s="4">
        <v>0</v>
      </c>
    </row>
    <row r="149" spans="2:22">
      <c r="B149" s="92"/>
      <c r="C149" s="111"/>
      <c r="D149" s="113"/>
      <c r="E149" s="114"/>
      <c r="F149" s="114"/>
      <c r="G149" s="114"/>
      <c r="H149" s="114"/>
      <c r="I149" s="115"/>
      <c r="J149" s="28">
        <v>7</v>
      </c>
      <c r="K149" s="28">
        <v>7</v>
      </c>
      <c r="L149" s="127" t="s">
        <v>434</v>
      </c>
      <c r="M149" s="128"/>
      <c r="N149" s="128"/>
      <c r="O149" s="128"/>
      <c r="P149" s="129"/>
      <c r="Q149" s="31">
        <f>Q147+Q148</f>
        <v>11127.95736</v>
      </c>
      <c r="R149" s="31">
        <f>R147+R148</f>
        <v>8694.8467000000001</v>
      </c>
      <c r="S149" s="31">
        <f>S147+S148</f>
        <v>2433.1106600000003</v>
      </c>
      <c r="T149" s="28"/>
      <c r="U149" s="28"/>
      <c r="V149" s="28"/>
    </row>
    <row r="150" spans="2:22" ht="45">
      <c r="B150" s="92"/>
      <c r="C150" s="111"/>
      <c r="D150" s="1">
        <v>1</v>
      </c>
      <c r="E150" s="2" t="s">
        <v>444</v>
      </c>
      <c r="F150" s="1" t="s">
        <v>183</v>
      </c>
      <c r="G150" s="2" t="s">
        <v>435</v>
      </c>
      <c r="H150" s="2" t="s">
        <v>24</v>
      </c>
      <c r="I150" s="2" t="s">
        <v>492</v>
      </c>
      <c r="J150" s="2" t="s">
        <v>446</v>
      </c>
      <c r="K150" s="2" t="s">
        <v>446</v>
      </c>
      <c r="L150" s="2" t="s">
        <v>383</v>
      </c>
      <c r="M150" s="2" t="s">
        <v>436</v>
      </c>
      <c r="N150" s="2" t="s">
        <v>437</v>
      </c>
      <c r="O150" s="2" t="s">
        <v>429</v>
      </c>
      <c r="P150" s="2" t="s">
        <v>430</v>
      </c>
      <c r="Q150" s="9">
        <v>7784.5392000000002</v>
      </c>
      <c r="R150" s="9">
        <v>7784.5392000000002</v>
      </c>
      <c r="S150" s="39">
        <f>Q150-R150</f>
        <v>0</v>
      </c>
      <c r="T150" s="1" t="s">
        <v>38</v>
      </c>
      <c r="U150" s="4">
        <v>0</v>
      </c>
      <c r="V150" s="4">
        <v>0</v>
      </c>
    </row>
    <row r="151" spans="2:22" ht="60">
      <c r="B151" s="92"/>
      <c r="C151" s="111"/>
      <c r="D151" s="1">
        <v>2</v>
      </c>
      <c r="E151" s="2" t="s">
        <v>443</v>
      </c>
      <c r="F151" s="1" t="s">
        <v>183</v>
      </c>
      <c r="G151" s="2" t="s">
        <v>438</v>
      </c>
      <c r="H151" s="2" t="s">
        <v>24</v>
      </c>
      <c r="I151" s="2" t="s">
        <v>492</v>
      </c>
      <c r="J151" s="2" t="s">
        <v>445</v>
      </c>
      <c r="K151" s="2" t="s">
        <v>445</v>
      </c>
      <c r="L151" s="2" t="s">
        <v>383</v>
      </c>
      <c r="M151" s="2" t="s">
        <v>439</v>
      </c>
      <c r="N151" s="2" t="s">
        <v>437</v>
      </c>
      <c r="O151" s="2" t="s">
        <v>433</v>
      </c>
      <c r="P151" s="2" t="s">
        <v>430</v>
      </c>
      <c r="Q151" s="9">
        <v>4057.6320000000001</v>
      </c>
      <c r="R151" s="9">
        <v>3063.5121600000002</v>
      </c>
      <c r="S151" s="39">
        <f>Q151-R151</f>
        <v>994.11983999999984</v>
      </c>
      <c r="T151" s="1" t="s">
        <v>38</v>
      </c>
      <c r="U151" s="4">
        <v>0</v>
      </c>
      <c r="V151" s="4">
        <v>0</v>
      </c>
    </row>
    <row r="152" spans="2:22">
      <c r="B152" s="92"/>
      <c r="C152" s="112"/>
      <c r="D152" s="113"/>
      <c r="E152" s="114"/>
      <c r="F152" s="114"/>
      <c r="G152" s="114"/>
      <c r="H152" s="114"/>
      <c r="I152" s="115"/>
      <c r="J152" s="28">
        <v>4</v>
      </c>
      <c r="K152" s="28">
        <v>4</v>
      </c>
      <c r="L152" s="127" t="s">
        <v>440</v>
      </c>
      <c r="M152" s="128"/>
      <c r="N152" s="128"/>
      <c r="O152" s="128"/>
      <c r="P152" s="129"/>
      <c r="Q152" s="31">
        <f>Q150+Q151</f>
        <v>11842.171200000001</v>
      </c>
      <c r="R152" s="31">
        <f>R150+R151</f>
        <v>10848.051360000001</v>
      </c>
      <c r="S152" s="31">
        <f>S150+S151</f>
        <v>994.11983999999984</v>
      </c>
      <c r="T152" s="28"/>
      <c r="U152" s="28"/>
      <c r="V152" s="28"/>
    </row>
    <row r="153" spans="2:22" ht="30">
      <c r="B153" s="93"/>
      <c r="C153" s="8" t="s">
        <v>13</v>
      </c>
      <c r="D153" s="11">
        <v>4</v>
      </c>
      <c r="E153" s="11"/>
      <c r="F153" s="11"/>
      <c r="G153" s="11"/>
      <c r="H153" s="11"/>
      <c r="I153" s="11"/>
      <c r="J153" s="11">
        <v>11</v>
      </c>
      <c r="K153" s="11">
        <v>11</v>
      </c>
      <c r="L153" s="11"/>
      <c r="M153" s="11"/>
      <c r="N153" s="11"/>
      <c r="O153" s="11"/>
      <c r="P153" s="11"/>
      <c r="Q153" s="12">
        <f>Q149+Q152</f>
        <v>22970.128560000001</v>
      </c>
      <c r="R153" s="12">
        <f>R149+R152</f>
        <v>19542.89806</v>
      </c>
      <c r="S153" s="12">
        <f>S149+S152</f>
        <v>3427.2305000000001</v>
      </c>
      <c r="T153" s="11"/>
      <c r="U153" s="11"/>
      <c r="V153" s="11"/>
    </row>
    <row r="154" spans="2:22" ht="90">
      <c r="B154" s="91">
        <v>14</v>
      </c>
      <c r="C154" s="110" t="s">
        <v>447</v>
      </c>
      <c r="D154" s="1">
        <v>1</v>
      </c>
      <c r="E154" s="2" t="s">
        <v>458</v>
      </c>
      <c r="F154" s="1" t="s">
        <v>183</v>
      </c>
      <c r="G154" s="19" t="s">
        <v>449</v>
      </c>
      <c r="H154" s="7" t="s">
        <v>34</v>
      </c>
      <c r="I154" s="2" t="s">
        <v>493</v>
      </c>
      <c r="J154" s="2" t="s">
        <v>459</v>
      </c>
      <c r="K154" s="2" t="s">
        <v>459</v>
      </c>
      <c r="L154" s="2" t="s">
        <v>10</v>
      </c>
      <c r="M154" s="2" t="s">
        <v>450</v>
      </c>
      <c r="N154" s="2" t="s">
        <v>451</v>
      </c>
      <c r="O154" s="2" t="s">
        <v>94</v>
      </c>
      <c r="P154" s="2" t="s">
        <v>460</v>
      </c>
      <c r="Q154" s="9">
        <v>1153.43</v>
      </c>
      <c r="R154" s="18">
        <v>800</v>
      </c>
      <c r="S154" s="39">
        <f>Q154-R154</f>
        <v>353.43000000000006</v>
      </c>
      <c r="T154" s="1" t="s">
        <v>38</v>
      </c>
      <c r="U154" s="4">
        <v>0</v>
      </c>
      <c r="V154" s="4">
        <v>0</v>
      </c>
    </row>
    <row r="155" spans="2:22" ht="45">
      <c r="B155" s="92"/>
      <c r="C155" s="111"/>
      <c r="D155" s="1">
        <v>2</v>
      </c>
      <c r="E155" s="2" t="s">
        <v>448</v>
      </c>
      <c r="F155" s="1" t="s">
        <v>183</v>
      </c>
      <c r="G155" s="19" t="s">
        <v>452</v>
      </c>
      <c r="H155" s="7" t="s">
        <v>34</v>
      </c>
      <c r="I155" s="2" t="s">
        <v>494</v>
      </c>
      <c r="J155" s="2" t="s">
        <v>461</v>
      </c>
      <c r="K155" s="2" t="s">
        <v>461</v>
      </c>
      <c r="L155" s="2" t="s">
        <v>10</v>
      </c>
      <c r="M155" s="2" t="s">
        <v>453</v>
      </c>
      <c r="N155" s="2" t="s">
        <v>451</v>
      </c>
      <c r="O155" s="2" t="s">
        <v>11</v>
      </c>
      <c r="P155" s="2" t="s">
        <v>462</v>
      </c>
      <c r="Q155" s="9">
        <v>1625.06</v>
      </c>
      <c r="R155" s="9">
        <v>1567.94</v>
      </c>
      <c r="S155" s="39">
        <f>Q155-R155</f>
        <v>57.119999999999891</v>
      </c>
      <c r="T155" s="1" t="s">
        <v>38</v>
      </c>
      <c r="U155" s="4">
        <v>0</v>
      </c>
      <c r="V155" s="4">
        <v>0</v>
      </c>
    </row>
    <row r="156" spans="2:22">
      <c r="B156" s="92"/>
      <c r="C156" s="111"/>
      <c r="D156" s="88"/>
      <c r="E156" s="89"/>
      <c r="F156" s="89"/>
      <c r="G156" s="89"/>
      <c r="H156" s="89"/>
      <c r="I156" s="90"/>
      <c r="J156" s="28">
        <v>4</v>
      </c>
      <c r="K156" s="28">
        <v>4</v>
      </c>
      <c r="L156" s="127" t="s">
        <v>115</v>
      </c>
      <c r="M156" s="128"/>
      <c r="N156" s="128"/>
      <c r="O156" s="128"/>
      <c r="P156" s="129"/>
      <c r="Q156" s="31">
        <f>Q154+Q155</f>
        <v>2778.49</v>
      </c>
      <c r="R156" s="31">
        <f>R154+R155</f>
        <v>2367.94</v>
      </c>
      <c r="S156" s="31">
        <f>S154+S155</f>
        <v>410.54999999999995</v>
      </c>
      <c r="T156" s="30"/>
      <c r="U156" s="30"/>
      <c r="V156" s="30"/>
    </row>
    <row r="157" spans="2:22" ht="90">
      <c r="B157" s="92"/>
      <c r="C157" s="111"/>
      <c r="D157" s="1">
        <v>1</v>
      </c>
      <c r="E157" s="2" t="s">
        <v>458</v>
      </c>
      <c r="F157" s="1" t="s">
        <v>183</v>
      </c>
      <c r="G157" s="19" t="s">
        <v>454</v>
      </c>
      <c r="H157" s="7" t="s">
        <v>34</v>
      </c>
      <c r="I157" s="2" t="s">
        <v>493</v>
      </c>
      <c r="J157" s="2" t="s">
        <v>463</v>
      </c>
      <c r="K157" s="2" t="s">
        <v>463</v>
      </c>
      <c r="L157" s="2" t="s">
        <v>10</v>
      </c>
      <c r="M157" s="2" t="s">
        <v>455</v>
      </c>
      <c r="N157" s="2" t="s">
        <v>456</v>
      </c>
      <c r="O157" s="2" t="s">
        <v>94</v>
      </c>
      <c r="P157" s="2" t="s">
        <v>464</v>
      </c>
      <c r="Q157" s="9">
        <v>751.08</v>
      </c>
      <c r="R157" s="18">
        <v>697.3</v>
      </c>
      <c r="S157" s="39">
        <f>Q157-R157</f>
        <v>53.780000000000086</v>
      </c>
      <c r="T157" s="1" t="s">
        <v>38</v>
      </c>
      <c r="U157" s="4">
        <v>0</v>
      </c>
      <c r="V157" s="4">
        <v>0</v>
      </c>
    </row>
    <row r="158" spans="2:22">
      <c r="B158" s="92"/>
      <c r="C158" s="112"/>
      <c r="D158" s="88"/>
      <c r="E158" s="89"/>
      <c r="F158" s="89"/>
      <c r="G158" s="89"/>
      <c r="H158" s="89"/>
      <c r="I158" s="90"/>
      <c r="J158" s="28">
        <v>3</v>
      </c>
      <c r="K158" s="28">
        <v>3</v>
      </c>
      <c r="L158" s="127" t="s">
        <v>457</v>
      </c>
      <c r="M158" s="128"/>
      <c r="N158" s="128"/>
      <c r="O158" s="128"/>
      <c r="P158" s="129"/>
      <c r="Q158" s="76">
        <v>751.08</v>
      </c>
      <c r="R158" s="77">
        <v>697.3</v>
      </c>
      <c r="S158" s="31">
        <f>Q158-R158</f>
        <v>53.780000000000086</v>
      </c>
      <c r="T158" s="30"/>
      <c r="U158" s="30"/>
      <c r="V158" s="30"/>
    </row>
    <row r="159" spans="2:22" ht="30">
      <c r="B159" s="93"/>
      <c r="C159" s="8" t="s">
        <v>13</v>
      </c>
      <c r="D159" s="11">
        <v>3</v>
      </c>
      <c r="E159" s="11"/>
      <c r="F159" s="11"/>
      <c r="G159" s="11"/>
      <c r="H159" s="11"/>
      <c r="I159" s="11"/>
      <c r="J159" s="11">
        <v>7</v>
      </c>
      <c r="K159" s="11">
        <v>7</v>
      </c>
      <c r="L159" s="11"/>
      <c r="M159" s="11"/>
      <c r="N159" s="11"/>
      <c r="O159" s="11"/>
      <c r="P159" s="11"/>
      <c r="Q159" s="12">
        <f>Q156+Q158</f>
        <v>3529.5699999999997</v>
      </c>
      <c r="R159" s="12">
        <f>R156+R158</f>
        <v>3065.24</v>
      </c>
      <c r="S159" s="12">
        <f>S156+S158</f>
        <v>464.33000000000004</v>
      </c>
      <c r="T159" s="11"/>
      <c r="U159" s="11"/>
      <c r="V159" s="11"/>
    </row>
    <row r="160" spans="2:22" ht="77.25" customHeight="1">
      <c r="B160" s="87" t="s">
        <v>466</v>
      </c>
      <c r="C160" s="2" t="s">
        <v>467</v>
      </c>
      <c r="D160" s="78">
        <v>51</v>
      </c>
      <c r="E160" s="78"/>
      <c r="F160" s="78"/>
      <c r="G160" s="78"/>
      <c r="H160" s="81" t="s">
        <v>474</v>
      </c>
      <c r="I160" s="78"/>
      <c r="J160" s="139" t="s">
        <v>472</v>
      </c>
      <c r="K160" s="140"/>
      <c r="L160" s="78"/>
      <c r="M160" s="78"/>
      <c r="N160" s="78"/>
      <c r="O160" s="78"/>
      <c r="P160" s="78"/>
      <c r="Q160" s="79">
        <v>100934.5</v>
      </c>
      <c r="R160" s="79">
        <v>88560.19</v>
      </c>
      <c r="S160" s="79">
        <f>Q160-R160</f>
        <v>12374.309999999998</v>
      </c>
      <c r="T160" s="80" t="s">
        <v>38</v>
      </c>
      <c r="U160" s="82">
        <v>0</v>
      </c>
      <c r="V160" s="82">
        <v>0</v>
      </c>
    </row>
    <row r="161" spans="2:22" ht="95.25" customHeight="1">
      <c r="B161" s="87"/>
      <c r="C161" s="2" t="s">
        <v>468</v>
      </c>
      <c r="D161" s="78">
        <v>53</v>
      </c>
      <c r="E161" s="78"/>
      <c r="F161" s="78"/>
      <c r="G161" s="78"/>
      <c r="H161" s="81" t="s">
        <v>473</v>
      </c>
      <c r="I161" s="78"/>
      <c r="J161" s="139" t="s">
        <v>472</v>
      </c>
      <c r="K161" s="140"/>
      <c r="L161" s="78"/>
      <c r="M161" s="78"/>
      <c r="N161" s="78"/>
      <c r="O161" s="78"/>
      <c r="P161" s="78"/>
      <c r="Q161" s="79">
        <v>130529.71</v>
      </c>
      <c r="R161" s="79">
        <v>113818.02</v>
      </c>
      <c r="S161" s="79">
        <f>Q161-R161</f>
        <v>16711.690000000002</v>
      </c>
      <c r="T161" s="81" t="s">
        <v>495</v>
      </c>
      <c r="U161" s="82">
        <v>0</v>
      </c>
      <c r="V161" s="82">
        <v>0</v>
      </c>
    </row>
    <row r="162" spans="2:22" ht="96" customHeight="1">
      <c r="B162" s="87"/>
      <c r="C162" s="2" t="s">
        <v>469</v>
      </c>
      <c r="D162" s="78">
        <v>104</v>
      </c>
      <c r="E162" s="78"/>
      <c r="F162" s="78"/>
      <c r="G162" s="78"/>
      <c r="H162" s="81" t="s">
        <v>471</v>
      </c>
      <c r="I162" s="78"/>
      <c r="J162" s="139" t="s">
        <v>472</v>
      </c>
      <c r="K162" s="140"/>
      <c r="L162" s="78"/>
      <c r="M162" s="78"/>
      <c r="N162" s="78"/>
      <c r="O162" s="78"/>
      <c r="P162" s="78"/>
      <c r="Q162" s="79">
        <f>Q160+Q161</f>
        <v>231464.21000000002</v>
      </c>
      <c r="R162" s="79">
        <f>R160+R161</f>
        <v>202378.21000000002</v>
      </c>
      <c r="S162" s="79">
        <f>Q162-R162</f>
        <v>29086</v>
      </c>
      <c r="T162" s="81" t="s">
        <v>495</v>
      </c>
      <c r="U162" s="82">
        <v>0</v>
      </c>
      <c r="V162" s="82">
        <v>0</v>
      </c>
    </row>
  </sheetData>
  <mergeCells count="165">
    <mergeCell ref="B2:V2"/>
    <mergeCell ref="B160:B162"/>
    <mergeCell ref="D149:I149"/>
    <mergeCell ref="L149:P149"/>
    <mergeCell ref="L152:P152"/>
    <mergeCell ref="D152:I152"/>
    <mergeCell ref="C147:C152"/>
    <mergeCell ref="B147:B153"/>
    <mergeCell ref="L156:P156"/>
    <mergeCell ref="D156:I156"/>
    <mergeCell ref="L158:P158"/>
    <mergeCell ref="C154:C158"/>
    <mergeCell ref="B154:B159"/>
    <mergeCell ref="D158:I158"/>
    <mergeCell ref="J160:K160"/>
    <mergeCell ref="J161:K161"/>
    <mergeCell ref="J162:K162"/>
    <mergeCell ref="D138:I138"/>
    <mergeCell ref="L138:P138"/>
    <mergeCell ref="B133:B139"/>
    <mergeCell ref="C133:C138"/>
    <mergeCell ref="D142:I142"/>
    <mergeCell ref="L142:P142"/>
    <mergeCell ref="D145:I145"/>
    <mergeCell ref="L145:P145"/>
    <mergeCell ref="C140:C145"/>
    <mergeCell ref="B140:B146"/>
    <mergeCell ref="B117:B132"/>
    <mergeCell ref="L124:P124"/>
    <mergeCell ref="D124:I124"/>
    <mergeCell ref="D131:I131"/>
    <mergeCell ref="L131:P131"/>
    <mergeCell ref="C117:C131"/>
    <mergeCell ref="D135:I135"/>
    <mergeCell ref="L135:P135"/>
    <mergeCell ref="D113:I113"/>
    <mergeCell ref="L113:P113"/>
    <mergeCell ref="L115:P115"/>
    <mergeCell ref="D115:I115"/>
    <mergeCell ref="C110:C115"/>
    <mergeCell ref="B110:B116"/>
    <mergeCell ref="C35:C41"/>
    <mergeCell ref="B35:B42"/>
    <mergeCell ref="D41:I41"/>
    <mergeCell ref="L41:P41"/>
    <mergeCell ref="N50:N52"/>
    <mergeCell ref="O50:O52"/>
    <mergeCell ref="P50:P52"/>
    <mergeCell ref="M47:M49"/>
    <mergeCell ref="N47:N49"/>
    <mergeCell ref="D36:I36"/>
    <mergeCell ref="L36:P36"/>
    <mergeCell ref="L53:L55"/>
    <mergeCell ref="L46:P46"/>
    <mergeCell ref="D46:I46"/>
    <mergeCell ref="P56:P58"/>
    <mergeCell ref="G53:G55"/>
    <mergeCell ref="F56:F58"/>
    <mergeCell ref="F47:F49"/>
    <mergeCell ref="J50:J52"/>
    <mergeCell ref="J53:J55"/>
    <mergeCell ref="O47:O49"/>
    <mergeCell ref="P47:P49"/>
    <mergeCell ref="M50:M52"/>
    <mergeCell ref="I53:I55"/>
    <mergeCell ref="B30:B34"/>
    <mergeCell ref="C17:C21"/>
    <mergeCell ref="B23:B29"/>
    <mergeCell ref="C6:C14"/>
    <mergeCell ref="B6:B16"/>
    <mergeCell ref="B17:B22"/>
    <mergeCell ref="C23:C28"/>
    <mergeCell ref="C30:C33"/>
    <mergeCell ref="L28:P28"/>
    <mergeCell ref="D25:I25"/>
    <mergeCell ref="L25:P25"/>
    <mergeCell ref="D28:I28"/>
    <mergeCell ref="D10:I10"/>
    <mergeCell ref="L10:P10"/>
    <mergeCell ref="D21:I21"/>
    <mergeCell ref="L21:P21"/>
    <mergeCell ref="D31:I31"/>
    <mergeCell ref="L31:P31"/>
    <mergeCell ref="D33:I33"/>
    <mergeCell ref="L33:P33"/>
    <mergeCell ref="D15:I15"/>
    <mergeCell ref="L15:P15"/>
    <mergeCell ref="D18:I18"/>
    <mergeCell ref="L18:P18"/>
    <mergeCell ref="S50:S52"/>
    <mergeCell ref="T50:T52"/>
    <mergeCell ref="U50:U52"/>
    <mergeCell ref="V50:V52"/>
    <mergeCell ref="S53:S55"/>
    <mergeCell ref="T53:T55"/>
    <mergeCell ref="U53:U55"/>
    <mergeCell ref="V53:V55"/>
    <mergeCell ref="S47:S49"/>
    <mergeCell ref="T47:T49"/>
    <mergeCell ref="U47:U49"/>
    <mergeCell ref="V47:V49"/>
    <mergeCell ref="Q56:Q58"/>
    <mergeCell ref="R56:R58"/>
    <mergeCell ref="O56:O58"/>
    <mergeCell ref="J56:J58"/>
    <mergeCell ref="K56:K58"/>
    <mergeCell ref="L56:L58"/>
    <mergeCell ref="G56:G58"/>
    <mergeCell ref="H56:H58"/>
    <mergeCell ref="G47:G49"/>
    <mergeCell ref="H47:H49"/>
    <mergeCell ref="I47:I49"/>
    <mergeCell ref="K47:K49"/>
    <mergeCell ref="Q47:Q49"/>
    <mergeCell ref="R47:R49"/>
    <mergeCell ref="M53:M55"/>
    <mergeCell ref="N53:N55"/>
    <mergeCell ref="O53:O55"/>
    <mergeCell ref="P53:P55"/>
    <mergeCell ref="Q50:Q52"/>
    <mergeCell ref="R50:R52"/>
    <mergeCell ref="L47:L49"/>
    <mergeCell ref="L50:L52"/>
    <mergeCell ref="R53:R55"/>
    <mergeCell ref="K53:K55"/>
    <mergeCell ref="S56:S58"/>
    <mergeCell ref="T56:T58"/>
    <mergeCell ref="U56:U58"/>
    <mergeCell ref="V56:V58"/>
    <mergeCell ref="B43:B64"/>
    <mergeCell ref="C43:C63"/>
    <mergeCell ref="D63:I63"/>
    <mergeCell ref="L63:P63"/>
    <mergeCell ref="E50:E52"/>
    <mergeCell ref="E53:E55"/>
    <mergeCell ref="D47:D49"/>
    <mergeCell ref="D50:D52"/>
    <mergeCell ref="D53:D55"/>
    <mergeCell ref="D56:D58"/>
    <mergeCell ref="E47:E49"/>
    <mergeCell ref="F50:F52"/>
    <mergeCell ref="F53:F55"/>
    <mergeCell ref="Q53:Q55"/>
    <mergeCell ref="J47:J49"/>
    <mergeCell ref="H53:H55"/>
    <mergeCell ref="G50:G52"/>
    <mergeCell ref="H50:H52"/>
    <mergeCell ref="I50:I52"/>
    <mergeCell ref="K50:K52"/>
    <mergeCell ref="D100:I100"/>
    <mergeCell ref="L100:P100"/>
    <mergeCell ref="B93:B109"/>
    <mergeCell ref="C93:C108"/>
    <mergeCell ref="D108:I108"/>
    <mergeCell ref="L108:P108"/>
    <mergeCell ref="B65:B92"/>
    <mergeCell ref="E56:E58"/>
    <mergeCell ref="I56:I58"/>
    <mergeCell ref="M56:M58"/>
    <mergeCell ref="N56:N58"/>
    <mergeCell ref="L79:P79"/>
    <mergeCell ref="D79:I79"/>
    <mergeCell ref="C65:C91"/>
    <mergeCell ref="D91:I91"/>
    <mergeCell ref="L91:P91"/>
  </mergeCells>
  <pageMargins left="0.25" right="0.25" top="0.75" bottom="0.75" header="0.3" footer="0.3"/>
  <pageSetup paperSize="9" scale="29" fitToHeight="0" orientation="landscape" r:id="rId1"/>
  <rowBreaks count="2" manualBreakCount="2">
    <brk id="29" max="16383" man="1"/>
    <brk id="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Стрелец Алексей Васильевич</dc:creator>
  <cp:lastModifiedBy>Стрелец Алексей Васильевич</cp:lastModifiedBy>
  <cp:lastPrinted>2025-10-08T05:13:03Z</cp:lastPrinted>
  <dcterms:created xsi:type="dcterms:W3CDTF">2015-06-05T18:19:34Z</dcterms:created>
  <dcterms:modified xsi:type="dcterms:W3CDTF">2025-11-19T00:13:23Z</dcterms:modified>
</cp:coreProperties>
</file>